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1840" windowHeight="13740"/>
  </bookViews>
  <sheets>
    <sheet name="Форма 1.1." sheetId="1" r:id="rId1"/>
    <sheet name="Форма 1.2." sheetId="2" r:id="rId2"/>
    <sheet name="Форма 1.9." sheetId="5" r:id="rId3"/>
    <sheet name="Форма 2.1." sheetId="6" r:id="rId4"/>
    <sheet name="Форма 2.2." sheetId="7" r:id="rId5"/>
    <sheet name="Форма 2.3." sheetId="8" r:id="rId6"/>
    <sheet name="Форма 3.1." sheetId="9" r:id="rId7"/>
    <sheet name="Форма 3.2." sheetId="10" r:id="rId8"/>
    <sheet name="Форма 3.3." sheetId="11" r:id="rId9"/>
    <sheet name="Форма 4.1." sheetId="16" r:id="rId10"/>
    <sheet name="Форма 4.2." sheetId="17" r:id="rId11"/>
    <sheet name="Форма 8.1" sheetId="19" r:id="rId12"/>
    <sheet name="Форма 8.1.1." sheetId="15" r:id="rId13"/>
    <sheet name="Форма 8.3." sheetId="18" r:id="rId14"/>
  </sheets>
  <definedNames>
    <definedName name="_xlnm._FilterDatabase" localSheetId="11" hidden="1">'Форма 8.1'!$A$8:$AB$104</definedName>
    <definedName name="_xlnm.Print_Area" localSheetId="11">'Форма 8.1'!$A$1:$AA$115</definedName>
  </definedNames>
  <calcPr calcId="145621"/>
</workbook>
</file>

<file path=xl/calcChain.xml><?xml version="1.0" encoding="utf-8"?>
<calcChain xmlns="http://schemas.openxmlformats.org/spreadsheetml/2006/main">
  <c r="AE13" i="19" l="1"/>
  <c r="AD13" i="19"/>
  <c r="AF13" i="19" l="1"/>
  <c r="AB68" i="19"/>
  <c r="AB82" i="19" l="1"/>
  <c r="AB81" i="19"/>
  <c r="AB66" i="19"/>
  <c r="AB44" i="19"/>
  <c r="AE103" i="19" l="1"/>
  <c r="AF103" i="19" s="1"/>
  <c r="AE102" i="19"/>
  <c r="AF102" i="19" s="1"/>
  <c r="AE101" i="19"/>
  <c r="AF101" i="19" s="1"/>
  <c r="AE99" i="19"/>
  <c r="AF99" i="19" s="1"/>
  <c r="AE98" i="19"/>
  <c r="AF98" i="19" s="1"/>
  <c r="AE97" i="19"/>
  <c r="AF97" i="19" s="1"/>
  <c r="AE96" i="19"/>
  <c r="AF96" i="19" s="1"/>
  <c r="AE95" i="19"/>
  <c r="AF95" i="19" s="1"/>
  <c r="AE94" i="19"/>
  <c r="AF94" i="19" s="1"/>
  <c r="AE92" i="19"/>
  <c r="AF92" i="19" s="1"/>
  <c r="AE91" i="19"/>
  <c r="AF91" i="19" s="1"/>
  <c r="AE90" i="19"/>
  <c r="AF90" i="19" s="1"/>
  <c r="AE89" i="19"/>
  <c r="AF89" i="19" s="1"/>
  <c r="AE88" i="19"/>
  <c r="AF88" i="19" s="1"/>
  <c r="AE87" i="19"/>
  <c r="AF87" i="19" s="1"/>
  <c r="AE80" i="19"/>
  <c r="AF80" i="19" s="1"/>
  <c r="AE79" i="19"/>
  <c r="AF79" i="19" s="1"/>
  <c r="AE78" i="19"/>
  <c r="AF78" i="19" s="1"/>
  <c r="AE77" i="19"/>
  <c r="AF77" i="19" s="1"/>
  <c r="AE76" i="19"/>
  <c r="AF76" i="19" s="1"/>
  <c r="AE75" i="19"/>
  <c r="AF75" i="19" s="1"/>
  <c r="AE74" i="19"/>
  <c r="AF74" i="19" s="1"/>
  <c r="AE73" i="19"/>
  <c r="AF73" i="19" s="1"/>
  <c r="AE70" i="19"/>
  <c r="AF70" i="19" s="1"/>
  <c r="AE63" i="19"/>
  <c r="AF63" i="19" s="1"/>
  <c r="AE62" i="19"/>
  <c r="AF62" i="19" s="1"/>
  <c r="AE61" i="19"/>
  <c r="AF61" i="19" s="1"/>
  <c r="AE60" i="19"/>
  <c r="AF60" i="19" s="1"/>
  <c r="AE59" i="19"/>
  <c r="AF59" i="19" s="1"/>
  <c r="AE58" i="19"/>
  <c r="AF58" i="19" s="1"/>
  <c r="AE57" i="19"/>
  <c r="AF57" i="19" s="1"/>
  <c r="AE56" i="19"/>
  <c r="AF56" i="19" s="1"/>
  <c r="AE55" i="19"/>
  <c r="AF55" i="19" s="1"/>
  <c r="AE50" i="19"/>
  <c r="AF50" i="19" s="1"/>
  <c r="AE49" i="19"/>
  <c r="AF49" i="19" s="1"/>
  <c r="AE48" i="19"/>
  <c r="AF48" i="19" s="1"/>
  <c r="AE47" i="19"/>
  <c r="AF47" i="19" s="1"/>
  <c r="AE46" i="19"/>
  <c r="AF46" i="19" s="1"/>
  <c r="AE45" i="19"/>
  <c r="AF45" i="19" s="1"/>
  <c r="AE43" i="19"/>
  <c r="AF43" i="19" s="1"/>
  <c r="AE42" i="19"/>
  <c r="AF42" i="19" s="1"/>
  <c r="AE41" i="19"/>
  <c r="AF41" i="19" s="1"/>
  <c r="AE40" i="19"/>
  <c r="AF40" i="19" s="1"/>
  <c r="AE31" i="19"/>
  <c r="AF31" i="19" s="1"/>
  <c r="AE30" i="19"/>
  <c r="AF30" i="19" s="1"/>
  <c r="AE29" i="19"/>
  <c r="AF29" i="19" s="1"/>
  <c r="AE28" i="19"/>
  <c r="AF28" i="19" s="1"/>
  <c r="AE27" i="19"/>
  <c r="AF27" i="19" s="1"/>
  <c r="AE26" i="19"/>
  <c r="AF26" i="19" s="1"/>
  <c r="AE25" i="19"/>
  <c r="AF25" i="19" s="1"/>
  <c r="AE24" i="19"/>
  <c r="AF24" i="19" s="1"/>
  <c r="AE23" i="19"/>
  <c r="AF23" i="19" s="1"/>
  <c r="AE22" i="19"/>
  <c r="AF22" i="19" s="1"/>
  <c r="AE21" i="19"/>
  <c r="AF21" i="19" s="1"/>
  <c r="AE20" i="19"/>
  <c r="AF20" i="19" s="1"/>
  <c r="AE19" i="19"/>
  <c r="AF19" i="19" s="1"/>
  <c r="AE18" i="19"/>
  <c r="AF18" i="19" s="1"/>
  <c r="AE17" i="19"/>
  <c r="AF17" i="19" s="1"/>
  <c r="AE16" i="19"/>
  <c r="AF16" i="19" s="1"/>
  <c r="AE15" i="19"/>
  <c r="AF15" i="19" s="1"/>
  <c r="AE14" i="19"/>
  <c r="AF14" i="19" l="1"/>
  <c r="AF106" i="19" s="1"/>
  <c r="AE106" i="19"/>
  <c r="AT43" i="18" s="1"/>
  <c r="AD103" i="19"/>
  <c r="AD102" i="19"/>
  <c r="AD101" i="19"/>
  <c r="AD99" i="19"/>
  <c r="AD98" i="19"/>
  <c r="AD97" i="19"/>
  <c r="AD96" i="19"/>
  <c r="AD95" i="19"/>
  <c r="AD94" i="19"/>
  <c r="AD92" i="19"/>
  <c r="AD91" i="19"/>
  <c r="AD90" i="19"/>
  <c r="AD89" i="19"/>
  <c r="AD88" i="19"/>
  <c r="AD87" i="19"/>
  <c r="AD80" i="19"/>
  <c r="AD79" i="19"/>
  <c r="AD78" i="19"/>
  <c r="AD77" i="19"/>
  <c r="AD76" i="19"/>
  <c r="AD75" i="19"/>
  <c r="AD74" i="19"/>
  <c r="AD73" i="19"/>
  <c r="AD70" i="19"/>
  <c r="AD63" i="19"/>
  <c r="AD62" i="19"/>
  <c r="AD61" i="19"/>
  <c r="AD60" i="19"/>
  <c r="AD59" i="19"/>
  <c r="AD58" i="19"/>
  <c r="AD57" i="19"/>
  <c r="AD56" i="19"/>
  <c r="AD55" i="19"/>
  <c r="AD50" i="19"/>
  <c r="AD49" i="19"/>
  <c r="AD48" i="19"/>
  <c r="AD47" i="19"/>
  <c r="AD46" i="19"/>
  <c r="AD45" i="19"/>
  <c r="AD43" i="19"/>
  <c r="AD42" i="19"/>
  <c r="AD41" i="19"/>
  <c r="AD40" i="19"/>
  <c r="AD31" i="19"/>
  <c r="AD30" i="19"/>
  <c r="AD29" i="19"/>
  <c r="AD28" i="19"/>
  <c r="AD27" i="19"/>
  <c r="AD26" i="19"/>
  <c r="AD25" i="19"/>
  <c r="AD24" i="19"/>
  <c r="AD23" i="19"/>
  <c r="AD22" i="19"/>
  <c r="AD21" i="19"/>
  <c r="AD20" i="19"/>
  <c r="AD19" i="19"/>
  <c r="AD18" i="19"/>
  <c r="AD17" i="19"/>
  <c r="AD16" i="19"/>
  <c r="AD15" i="19"/>
  <c r="AD14" i="19"/>
  <c r="AD106" i="19" s="1"/>
  <c r="AT37" i="18" s="1"/>
  <c r="AC104" i="19"/>
  <c r="AC100" i="19"/>
  <c r="AC93" i="19"/>
  <c r="AC82" i="19"/>
  <c r="AC81" i="19"/>
  <c r="AC72" i="19"/>
  <c r="AC68" i="19"/>
  <c r="AC67" i="19"/>
  <c r="AC66" i="19"/>
  <c r="AC44" i="19"/>
  <c r="AC106" i="19" s="1"/>
  <c r="AT31" i="18" s="1"/>
  <c r="AB106" i="19"/>
  <c r="AB104" i="19"/>
  <c r="AB100" i="19"/>
  <c r="AB93" i="19"/>
  <c r="AB72" i="19"/>
  <c r="AB67" i="19"/>
  <c r="AT24" i="17"/>
  <c r="AT22" i="17"/>
  <c r="AT12" i="17"/>
  <c r="BN18" i="16"/>
  <c r="BU77" i="8"/>
  <c r="BU71" i="8"/>
  <c r="BU55" i="8"/>
  <c r="BU18" i="8"/>
  <c r="BU95" i="8" s="1"/>
  <c r="BC61" i="8"/>
  <c r="BU59" i="7"/>
  <c r="BU43" i="7"/>
  <c r="BU36" i="7"/>
  <c r="BU13" i="7"/>
  <c r="BU67" i="7" s="1"/>
  <c r="BC21" i="7"/>
  <c r="BU76" i="6"/>
  <c r="BU67" i="6"/>
  <c r="BU41" i="6"/>
  <c r="BU13" i="6"/>
  <c r="BU93" i="6" s="1"/>
  <c r="AT22" i="6"/>
  <c r="AK22" i="6"/>
  <c r="AI24" i="5"/>
  <c r="AI20" i="5"/>
  <c r="AT12" i="2"/>
  <c r="AT14" i="2" s="1"/>
  <c r="BN11" i="16" s="1"/>
  <c r="Q26" i="1"/>
  <c r="BN20" i="16" l="1"/>
  <c r="BN14" i="16"/>
  <c r="AT24" i="18"/>
  <c r="AT28" i="17"/>
  <c r="DM117" i="15"/>
  <c r="DF117" i="15"/>
  <c r="CY117" i="15"/>
  <c r="CR117" i="15"/>
  <c r="CK117" i="15"/>
  <c r="CE117" i="15"/>
  <c r="BY117" i="15"/>
  <c r="BS117" i="15"/>
  <c r="BL117" i="15"/>
  <c r="M118" i="19" l="1"/>
  <c r="I118" i="19"/>
  <c r="M110" i="19"/>
  <c r="N110" i="19"/>
  <c r="O110" i="19"/>
  <c r="P110" i="19"/>
  <c r="Q110" i="19"/>
  <c r="R110" i="19"/>
  <c r="S110" i="19"/>
  <c r="T110" i="19"/>
  <c r="U110" i="19"/>
  <c r="V110" i="19"/>
  <c r="W110" i="19"/>
  <c r="M109" i="19"/>
  <c r="N109" i="19"/>
  <c r="O109" i="19"/>
  <c r="P109" i="19"/>
  <c r="Q109" i="19"/>
  <c r="R109" i="19"/>
  <c r="S109" i="19"/>
  <c r="T109" i="19"/>
  <c r="U109" i="19"/>
  <c r="V109" i="19"/>
  <c r="W109" i="19"/>
  <c r="M107" i="19"/>
  <c r="N107" i="19"/>
  <c r="O107" i="19"/>
  <c r="P107" i="19"/>
  <c r="Q107" i="19"/>
  <c r="R107" i="19"/>
  <c r="S107" i="19"/>
  <c r="T107" i="19"/>
  <c r="U107" i="19"/>
  <c r="V107" i="19"/>
  <c r="W107" i="19"/>
  <c r="M106" i="19"/>
  <c r="N106" i="19"/>
  <c r="O106" i="19"/>
  <c r="P106" i="19"/>
  <c r="Q106" i="19"/>
  <c r="R106" i="19"/>
  <c r="S106" i="19"/>
  <c r="T106" i="19"/>
  <c r="U106" i="19"/>
  <c r="V106" i="19"/>
  <c r="W106" i="19"/>
  <c r="I110" i="19"/>
  <c r="I107" i="19"/>
  <c r="I109" i="19"/>
  <c r="I106" i="19"/>
</calcChain>
</file>

<file path=xl/sharedStrings.xml><?xml version="1.0" encoding="utf-8"?>
<sst xmlns="http://schemas.openxmlformats.org/spreadsheetml/2006/main" count="2299" uniqueCount="835">
  <si>
    <t>электрической энергии для потребителей услуг сетевой организации за</t>
  </si>
  <si>
    <t>год</t>
  </si>
  <si>
    <t>Наименование сетевой организации</t>
  </si>
  <si>
    <t>Обосновывающие</t>
  </si>
  <si>
    <t>Продолжительность</t>
  </si>
  <si>
    <t>Количество точек присоединения потребителей услуг</t>
  </si>
  <si>
    <r>
      <t>данные для расчета</t>
    </r>
    <r>
      <rPr>
        <vertAlign val="superscript"/>
        <sz val="10"/>
        <rFont val="Times New Roman"/>
        <family val="1"/>
        <charset val="204"/>
      </rPr>
      <t>1</t>
    </r>
  </si>
  <si>
    <t>прекращения, час.</t>
  </si>
  <si>
    <t>к электрической сети электросетевой организации, шт.</t>
  </si>
  <si>
    <r>
      <t>1</t>
    </r>
    <r>
      <rPr>
        <sz val="8"/>
        <rFont val="Times New Roman"/>
        <family val="1"/>
        <charset val="204"/>
      </rPr>
      <t xml:space="preserve"> В том числе на основе базы актов расследования технологических нарушений за соответствующий месяц.</t>
    </r>
  </si>
  <si>
    <t xml:space="preserve"> Журнал учета текущей информации о прекращении передачи</t>
  </si>
  <si>
    <t>ООО "Новомичуринские Электрические Сети"</t>
  </si>
  <si>
    <t>-</t>
  </si>
  <si>
    <t>электрической энергии</t>
  </si>
  <si>
    <t>число точек присоединения</t>
  </si>
  <si>
    <t>Суммарная продолжительность прекращений</t>
  </si>
  <si>
    <r>
      <t>передачи электрической энергии, час. (Т</t>
    </r>
    <r>
      <rPr>
        <vertAlign val="subscript"/>
        <sz val="10"/>
        <rFont val="Times New Roman"/>
        <family val="1"/>
        <charset val="204"/>
      </rPr>
      <t>пр</t>
    </r>
    <r>
      <rPr>
        <sz val="10"/>
        <rFont val="Times New Roman"/>
        <family val="1"/>
        <charset val="204"/>
      </rPr>
      <t>)</t>
    </r>
  </si>
  <si>
    <t>Показатель средней продолжительности прекращений</t>
  </si>
  <si>
    <r>
      <t>передачи электрической энергии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</si>
  <si>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t xml:space="preserve"> Расчет показателя средней продолжительности прекращений передачи</t>
  </si>
  <si>
    <t>№</t>
  </si>
  <si>
    <t>Метод определения</t>
  </si>
  <si>
    <t>п/п</t>
  </si>
  <si>
    <t>Показатель</t>
  </si>
  <si>
    <r>
      <t>присоединения (П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)</t>
    </r>
  </si>
  <si>
    <t>потребителей услуг</t>
  </si>
  <si>
    <t>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</si>
  <si>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</si>
  <si>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t>Характеристики и (или) условия</t>
  </si>
  <si>
    <t>Значение</t>
  </si>
  <si>
    <t>Наименование и реквизиты</t>
  </si>
  <si>
    <r>
      <t>деятельности сетевой организации</t>
    </r>
    <r>
      <rPr>
        <vertAlign val="superscript"/>
        <sz val="10"/>
        <rFont val="Times New Roman"/>
        <family val="1"/>
        <charset val="204"/>
      </rPr>
      <t>1</t>
    </r>
  </si>
  <si>
    <t>характеристики</t>
  </si>
  <si>
    <t>подтверждающих документов</t>
  </si>
  <si>
    <t>(в том числе внутренних</t>
  </si>
  <si>
    <t>документов сетевой</t>
  </si>
  <si>
    <t>организации)</t>
  </si>
  <si>
    <t>Протяженность линий электропередачи</t>
  </si>
  <si>
    <t>в одноцепном выражении (ЛЭП), км</t>
  </si>
  <si>
    <t>1.1</t>
  </si>
  <si>
    <t>Протяженность кабельных линий</t>
  </si>
  <si>
    <t>электропередачи в одноцепном</t>
  </si>
  <si>
    <t>выражении, км</t>
  </si>
  <si>
    <t>2</t>
  </si>
  <si>
    <t>Доля кабельных линий электропередачи</t>
  </si>
  <si>
    <t>в одноцепном выражении от общей</t>
  </si>
  <si>
    <t>протяженности линий электропередачи</t>
  </si>
  <si>
    <t>(Доля КЛ), %</t>
  </si>
  <si>
    <t>3</t>
  </si>
  <si>
    <t>Максимальное за год число точек</t>
  </si>
  <si>
    <t>поставки, шт.</t>
  </si>
  <si>
    <t>4</t>
  </si>
  <si>
    <t>Число разъединителей и выключателей, шт.</t>
  </si>
  <si>
    <t>5</t>
  </si>
  <si>
    <t>Средняя летняя температура, °С</t>
  </si>
  <si>
    <t>6</t>
  </si>
  <si>
    <t>Номер группы (m) территориальной</t>
  </si>
  <si>
    <t>—</t>
  </si>
  <si>
    <t>сетевой организации по показателю</t>
  </si>
  <si>
    <r>
      <t>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</si>
  <si>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7</t>
  </si>
  <si>
    <r>
      <t>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</si>
  <si>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r>
      <t>1</t>
    </r>
    <r>
      <rPr>
        <sz val="8"/>
        <rFont val="Arial Cyr"/>
        <charset val="204"/>
      </rPr>
      <t> </t>
    </r>
    <r>
      <rPr>
        <sz val="8"/>
        <rFont val="Times New Roman"/>
        <family val="1"/>
        <charset val="204"/>
      </rPr>
      <t>Протяженность линий электропередачи в одноцепном выражении (ЛЭП) —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     Доля кабельных линий электропередачи в одноцепном выражении от общей протяженности линий электропередачи (Доля КЛ), % —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     Число разъединителей и выключателей — совокупное число разъединителей и выключателей территориальной сетевой организации, шт.;
     Средняя летняя температура — в соответствии с данными по средней температуре июля на последнюю имеющуюся дату согласно Сборнику Федеральной службы государственной статистики «Регионы России. Основные характеристики субъектов Российской Федерации».</t>
    </r>
  </si>
  <si>
    <t xml:space="preserve"> Данные об экономических и технических характеристиках</t>
  </si>
  <si>
    <t>Реестр электрооборудования</t>
  </si>
  <si>
    <t>Приложение №2 к Договору оказания услуг по передаче электрической энергии (мощности)</t>
  </si>
  <si>
    <r>
      <rPr>
        <sz val="9"/>
        <rFont val="Times New Roman"/>
        <family val="1"/>
        <charset val="204"/>
      </rPr>
      <t>Реестр электрооборудования</t>
    </r>
    <r>
      <rPr>
        <sz val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(Разъединители, установленные на опорах (линейные разъединители), не учитывались.)</t>
    </r>
  </si>
  <si>
    <t>Сборник Федеральной службы государственной статистики "Регионы России. Основные характеристики субъектов Российской Федерации".</t>
  </si>
  <si>
    <t>Наименование территориальной сетевой организации</t>
  </si>
  <si>
    <t>Параметр (критерий),</t>
  </si>
  <si>
    <r>
      <t>Ф/Пх</t>
    </r>
    <r>
      <rPr>
        <sz val="10"/>
        <rFont val="Times New Roman"/>
        <family val="1"/>
        <charset val="204"/>
      </rPr>
      <t>100,</t>
    </r>
  </si>
  <si>
    <t>Зависи-</t>
  </si>
  <si>
    <t>Оценоч-</t>
  </si>
  <si>
    <t>характеризующий индикатор</t>
  </si>
  <si>
    <t>факти-</t>
  </si>
  <si>
    <t>плано-</t>
  </si>
  <si>
    <t>%</t>
  </si>
  <si>
    <t>мость</t>
  </si>
  <si>
    <t>ный</t>
  </si>
  <si>
    <t>ческое (Ф)</t>
  </si>
  <si>
    <t>вое (П)</t>
  </si>
  <si>
    <t>балл</t>
  </si>
  <si>
    <t>1</t>
  </si>
  <si>
    <t>1. Возможность личного приема заявителей</t>
  </si>
  <si>
    <t>и потребителей услуг уполномоченными</t>
  </si>
  <si>
    <t>должностными лицами территориальной</t>
  </si>
  <si>
    <t>сетевой организации — всего</t>
  </si>
  <si>
    <t>в том числе по критериям:</t>
  </si>
  <si>
    <t>1.1. Количество структурных подразделений</t>
  </si>
  <si>
    <t>прямая</t>
  </si>
  <si>
    <t>по работе с заявителями и потребителями услуг</t>
  </si>
  <si>
    <t>в процентном отношении к общему количеству</t>
  </si>
  <si>
    <t>структурных подразделений</t>
  </si>
  <si>
    <t>1.2. Количество утвержденных территориальной</t>
  </si>
  <si>
    <t>сетевой организацией в установленном порядке</t>
  </si>
  <si>
    <t>организационно-распорядительных документов</t>
  </si>
  <si>
    <t>по вопросам работы с заявителями</t>
  </si>
  <si>
    <t>и потребителями услуг — всего, шт.</t>
  </si>
  <si>
    <t>в том числе:</t>
  </si>
  <si>
    <t>а) регламенты оказания услуг и рассмотрения</t>
  </si>
  <si>
    <t>обращений заявителей и потребителей услуг, шт.</t>
  </si>
  <si>
    <t>б) наличие положения о деятельности</t>
  </si>
  <si>
    <t>структурного подразделения по работе</t>
  </si>
  <si>
    <t>с заявителями и потребителями услуг</t>
  </si>
  <si>
    <t>(наличие — 1, отсутствие — 0), шт.</t>
  </si>
  <si>
    <t>в) должностные инструкции сотрудников,</t>
  </si>
  <si>
    <t>обслуживающих заявителей и потребителей</t>
  </si>
  <si>
    <t>услуг, шт.</t>
  </si>
  <si>
    <t>г) утвержденные территориальной сетевой</t>
  </si>
  <si>
    <t>организацией в установленном порядке формы</t>
  </si>
  <si>
    <t>отчетности о работе с заявителями</t>
  </si>
  <si>
    <t>и потребителями услуг, шт.</t>
  </si>
  <si>
    <t>2. Наличие телефонной связи для обращений</t>
  </si>
  <si>
    <t>потребителей услуг к уполномоченным</t>
  </si>
  <si>
    <t>должностным лицам территориальной</t>
  </si>
  <si>
    <t>сетевой организации</t>
  </si>
  <si>
    <t>2.1. Наличие единого телефонного номера</t>
  </si>
  <si>
    <t>для приема обращений потребителей услуг</t>
  </si>
  <si>
    <t>(наличие — 1, отсутствие — 0)</t>
  </si>
  <si>
    <t>2.2. Наличие информационно-справочной</t>
  </si>
  <si>
    <t>системы для автоматизации обработки</t>
  </si>
  <si>
    <t>обращений потребителей услуг, поступивших</t>
  </si>
  <si>
    <t>по телефону (наличие — 1, отсутствие — 0)</t>
  </si>
  <si>
    <t>2.3. Наличие системы автоинформирования</t>
  </si>
  <si>
    <t>потребителей услуг по телефону,</t>
  </si>
  <si>
    <t>предназначенной для доведения до них типовой</t>
  </si>
  <si>
    <t>информации (наличие — 1, отсутствие — 0)</t>
  </si>
  <si>
    <t>3. Наличие в сети Интернет сайта территориальной</t>
  </si>
  <si>
    <t>сетевой организации с возможностью обмена</t>
  </si>
  <si>
    <t>информацией с потребителями услуг посредством</t>
  </si>
  <si>
    <t>электронной почты (наличие — 1, отсутствие — 0)</t>
  </si>
  <si>
    <t>4. Проведение мероприятий по доведению</t>
  </si>
  <si>
    <t>до сведения потребителей услуг необходимой</t>
  </si>
  <si>
    <t>информации, в том числе путем ее размещения</t>
  </si>
  <si>
    <t>в сети Интернет, на бумажных носителях или</t>
  </si>
  <si>
    <t>иными доступными способами</t>
  </si>
  <si>
    <t>(проведение — 1, отсутствие — 0)</t>
  </si>
  <si>
    <t>5. Простота и доступность схемы обжалования</t>
  </si>
  <si>
    <t>обратная</t>
  </si>
  <si>
    <t>потребителями услуг действий должностных лиц</t>
  </si>
  <si>
    <t>территориальной сетевой организации, по критерию</t>
  </si>
  <si>
    <t>5.1. Общее количество обращений потребителей</t>
  </si>
  <si>
    <t>услуг о проведении консультаций по порядку</t>
  </si>
  <si>
    <t>обжалования действий (бездействия) территориаль-</t>
  </si>
  <si>
    <t>ной сетевой организации в ходе исполнения своих</t>
  </si>
  <si>
    <t>функций, процентов от общего количества</t>
  </si>
  <si>
    <t>поступивших обращений</t>
  </si>
  <si>
    <t>6. Степень полноты, актуальности и достоверности</t>
  </si>
  <si>
    <t>предоставляемой потребителям услуг информации</t>
  </si>
  <si>
    <t>о деятельности территориальной сетевой</t>
  </si>
  <si>
    <t>организации — всего</t>
  </si>
  <si>
    <t>6.1. Общее количество обращений потребителей</t>
  </si>
  <si>
    <t>услуг о проведении консультаций по вопросам</t>
  </si>
  <si>
    <t>деятельности территориальной сетевой</t>
  </si>
  <si>
    <t>организации, процентов от общего количества</t>
  </si>
  <si>
    <t>6.2. Количество обращений потребителей услуг</t>
  </si>
  <si>
    <t>с указанием на отсутствие необходимой</t>
  </si>
  <si>
    <t>информации, которая должна быть раскрыта</t>
  </si>
  <si>
    <t>территориальной сетевой организацией</t>
  </si>
  <si>
    <t>в соответствии с нормативными правовыми</t>
  </si>
  <si>
    <t>актами, процентов от общего количества</t>
  </si>
  <si>
    <t>7. Итого по индикатору информативности</t>
  </si>
  <si>
    <t xml:space="preserve"> Расчет значения индикатора информативности</t>
  </si>
  <si>
    <t>ООО "Новомичуринские Электирические Сети"</t>
  </si>
  <si>
    <t>Параметр (показатель),</t>
  </si>
  <si>
    <t>Ф/Пх100,</t>
  </si>
  <si>
    <t>1. Соблюдение сроков по процедурам</t>
  </si>
  <si>
    <t>взаимодействия с потребителями услуг</t>
  </si>
  <si>
    <t>(заявителями) — всего</t>
  </si>
  <si>
    <t>1.1. Среднее время, затраченное территориальной</t>
  </si>
  <si>
    <t>сетевой организацией на направление проекта</t>
  </si>
  <si>
    <t>договора оказания услуг по передаче электрической</t>
  </si>
  <si>
    <t>энергии потребителю услуг (заявителю), дней</t>
  </si>
  <si>
    <t>1.2. Среднее время, необходимое для оборудования</t>
  </si>
  <si>
    <t>точки поставки приборами учета с момента</t>
  </si>
  <si>
    <t>подачи заявления потребителем услуг:</t>
  </si>
  <si>
    <t>а) для физических лиц, включая индивидуальных</t>
  </si>
  <si>
    <t>предпринимателей, и юридических лиц —</t>
  </si>
  <si>
    <t>субъектов малого и среднего предпринимательства,</t>
  </si>
  <si>
    <t>дней</t>
  </si>
  <si>
    <t>б) для остальных потребителей услуг, дней</t>
  </si>
  <si>
    <t>1.3. Количество случаев отказа от заключения</t>
  </si>
  <si>
    <t>и случаев расторжения потребителем услуг</t>
  </si>
  <si>
    <t>договоров оказания услуг по передаче</t>
  </si>
  <si>
    <t>электрической энергии, процентов от общего</t>
  </si>
  <si>
    <t>количества заключенных территориальной сетевой</t>
  </si>
  <si>
    <t>организацией договоров с потребителями услуг</t>
  </si>
  <si>
    <t>(заявителями), кроме физических лиц</t>
  </si>
  <si>
    <t>2. Соблюдение требований нормативных правовых</t>
  </si>
  <si>
    <t>актов Российской Федерации по поддержанию</t>
  </si>
  <si>
    <t>качества электрической энергии, по критерию</t>
  </si>
  <si>
    <t>2.1. Количество обращений потребителей услуг</t>
  </si>
  <si>
    <t>с указанием на ненадлежащее качество</t>
  </si>
  <si>
    <t>количества поступивших обращений</t>
  </si>
  <si>
    <t>3. Наличие взаимодействия с потребителями услуг</t>
  </si>
  <si>
    <t>при выводе оборудования в ремонт и (или)</t>
  </si>
  <si>
    <t>из эксплуатации</t>
  </si>
  <si>
    <t>3.1. Наличие (отсутствие) установленной процедуры</t>
  </si>
  <si>
    <t>согласования с потребителями услуг графиков</t>
  </si>
  <si>
    <t>вывода электросетевого оборудования в ремонт</t>
  </si>
  <si>
    <t>и (или) из эксплуатации</t>
  </si>
  <si>
    <t>3.2. Количество обращений потребителей услуг</t>
  </si>
  <si>
    <t>с указанием на несогласие введения предлагаемых</t>
  </si>
  <si>
    <t>территориальной сетевой организацией графиков</t>
  </si>
  <si>
    <t>и (или) из эксплуатации, процентов от общего</t>
  </si>
  <si>
    <t>количества поступивших обращений, кроме</t>
  </si>
  <si>
    <t>физических лиц</t>
  </si>
  <si>
    <t>4. Соблюдение требований нормативных правовых</t>
  </si>
  <si>
    <t>актов по защите персональных данных потребителей</t>
  </si>
  <si>
    <t>услуг (заявителей), по критерию</t>
  </si>
  <si>
    <t>4.1. Количество обращений потребителей услуг</t>
  </si>
  <si>
    <t>(заявителей) с указанием на неправомерность</t>
  </si>
  <si>
    <t>использования персональных данных потребителей</t>
  </si>
  <si>
    <t>услуг (заявителей), процентов от общего количества</t>
  </si>
  <si>
    <t>5. Итого по индикатору исполнительности</t>
  </si>
  <si>
    <t xml:space="preserve"> Расчет значения индикатора исполнительности</t>
  </si>
  <si>
    <t>1. Наличие структурного подразделения</t>
  </si>
  <si>
    <t>территориальной сетевой организации по</t>
  </si>
  <si>
    <t>рассмотрению, обработке и принятию мер</t>
  </si>
  <si>
    <t>по обращениям потребителей услуг</t>
  </si>
  <si>
    <t>2. Степень удовлетворения обращений</t>
  </si>
  <si>
    <t>2.1. Общее количество обращений потребителей</t>
  </si>
  <si>
    <t>услуг с указанием на ненадлежащее качество услуг</t>
  </si>
  <si>
    <t>по передаче электрической энергии и обслуживание,</t>
  </si>
  <si>
    <t>процентов от общего количества поступивших</t>
  </si>
  <si>
    <t>обращений</t>
  </si>
  <si>
    <t>2.2. Количество принятых мер по результатам</t>
  </si>
  <si>
    <t>рассмотрения обращений потребителей услуг</t>
  </si>
  <si>
    <t>с указанием на ненадлежащее качество услуг</t>
  </si>
  <si>
    <t>по передаче электрической энергии</t>
  </si>
  <si>
    <t>и обслуживание, процентов от общего</t>
  </si>
  <si>
    <t>2.3. Количество обращений, связанных с неудовлет-</t>
  </si>
  <si>
    <t>воренностью принятыми мерами, указанными</t>
  </si>
  <si>
    <t>в п. 2.2 настоящей формы, поступивших</t>
  </si>
  <si>
    <t>от потребителей услуг в течение 30 рабочих дней</t>
  </si>
  <si>
    <t>после завершения мероприятий, указанных в п. 2.2</t>
  </si>
  <si>
    <t>настоящей формы, процентов от общего количества</t>
  </si>
  <si>
    <t>2.4. Количество обращений потребителей услуг</t>
  </si>
  <si>
    <t>с указанием на ненадлежащее качество услуг,</t>
  </si>
  <si>
    <t>оказываемых территориальной сетевой</t>
  </si>
  <si>
    <t>организацией, поступивших в соответствующий</t>
  </si>
  <si>
    <t>контролирующий орган исполнительной власти,</t>
  </si>
  <si>
    <t>2.5. Количество отзывов и предложений по</t>
  </si>
  <si>
    <t>вопросам деятельности территориальной сетевой</t>
  </si>
  <si>
    <t>организации, поступивших через обратную связь,</t>
  </si>
  <si>
    <t>в процентах от общего количества поступивших</t>
  </si>
  <si>
    <t>2.6. Количество реализованных изменений</t>
  </si>
  <si>
    <t>в деятельности организации, направленных</t>
  </si>
  <si>
    <t>на повышение качества обслуживания</t>
  </si>
  <si>
    <t>потребителей услуг, шт.</t>
  </si>
  <si>
    <t>3. Оперативность реагирования на обращения</t>
  </si>
  <si>
    <t>потребителей услуг — всего</t>
  </si>
  <si>
    <t>3.1. Средняя продолжительность времени принятия</t>
  </si>
  <si>
    <t>мер по результатам обращения потребителя</t>
  </si>
  <si>
    <t>услуг, дней</t>
  </si>
  <si>
    <t>3.2. Взаимодействие территориальной сетевой</t>
  </si>
  <si>
    <t>организации с потребителями услуг с целью</t>
  </si>
  <si>
    <t>получения информации о качестве обслуживания,</t>
  </si>
  <si>
    <t>реализованное посредством:</t>
  </si>
  <si>
    <t>а) письменных опросов, шт. на 1000 потребителей</t>
  </si>
  <si>
    <t>услуг</t>
  </si>
  <si>
    <t>б) электронной связи через сеть Интернет,</t>
  </si>
  <si>
    <t>шт. на 1000 потребителей услуг</t>
  </si>
  <si>
    <t>в) системы автоинформирования,</t>
  </si>
  <si>
    <r>
      <t>шт. на 1000 потребителей услуг</t>
    </r>
    <r>
      <rPr>
        <vertAlign val="superscript"/>
        <sz val="10"/>
        <rFont val="Times New Roman"/>
        <family val="1"/>
        <charset val="204"/>
      </rPr>
      <t>1</t>
    </r>
  </si>
  <si>
    <t>4. Индивидуальность подхода к потребителям</t>
  </si>
  <si>
    <t>услуг льготных категорий, по критерию</t>
  </si>
  <si>
    <t>льготных категорий с указанием на неудовлетво-</t>
  </si>
  <si>
    <t>рительность качества их обслуживания,</t>
  </si>
  <si>
    <t>5. Оперативность возмещения убытков</t>
  </si>
  <si>
    <t>потребителям услуг при несоблюдении</t>
  </si>
  <si>
    <t>обязательств, предусмотренных нормативными</t>
  </si>
  <si>
    <t>правовыми актами и договорами</t>
  </si>
  <si>
    <t>5.1. Средняя продолжительность времени на</t>
  </si>
  <si>
    <t>принятие территориальной сетевой организацией</t>
  </si>
  <si>
    <t>мер по возмещению потребителю услуг убытков,</t>
  </si>
  <si>
    <t>месяцев</t>
  </si>
  <si>
    <t>5.2. Доля потребителей услуг, получивших</t>
  </si>
  <si>
    <t>возмещение убытков, возникших в результате</t>
  </si>
  <si>
    <t>неисполнения (ненадлежащего исполнения)</t>
  </si>
  <si>
    <t>территориальной сетевой организацией своих</t>
  </si>
  <si>
    <t>обязательств, от числа потребителей, в пользу</t>
  </si>
  <si>
    <t>которых было вынесено судебное решение, или</t>
  </si>
  <si>
    <t>возмещение было произведено во внесудебном</t>
  </si>
  <si>
    <t>порядке, процентов</t>
  </si>
  <si>
    <t>6. Итого по индикатору результативность</t>
  </si>
  <si>
    <t>обратной связи</t>
  </si>
  <si>
    <t xml:space="preserve"> Расчет значения индикатора результативности обратной связи</t>
  </si>
  <si>
    <t>рассмотрения заявок на технологическое присоединение к сети</t>
  </si>
  <si>
    <t>в период</t>
  </si>
  <si>
    <t>Наименование сетевой организации (подразделения/филиала)</t>
  </si>
  <si>
    <t>Число, шт.</t>
  </si>
  <si>
    <t>Число заявок на технологическое присоединение к сети, поданных в соответствии</t>
  </si>
  <si>
    <t>с требованиями нормативных правовых актов, по которым сетевой организацией</t>
  </si>
  <si>
    <t>в соответствующий расчетный период направлен проект договора об осуществлении</t>
  </si>
  <si>
    <r>
      <t>технологического присоединения заявителей к сети, шт. (N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</si>
  <si>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технологического присоединения заявителей к сети с нарушением установленных сроков</t>
  </si>
  <si>
    <r>
      <t>его направления,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</si>
  <si>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>Показатель качества рассмотрения заявок на технологическое присоединение к сети</t>
  </si>
  <si>
    <r>
      <t>(П</t>
    </r>
    <r>
      <rPr>
        <vertAlign val="subscript"/>
        <sz val="10"/>
        <rFont val="Times New Roman"/>
        <family val="1"/>
        <charset val="204"/>
      </rPr>
      <t>заяв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</si>
  <si>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</t>
  </si>
  <si>
    <t>договоров об осуществлении технологического присоединения заявителей к сети,</t>
  </si>
  <si>
    <t>Число договоров об осуществлении технологического присоединения заявителей к сети,</t>
  </si>
  <si>
    <t>исполненных в соответствующем расчетном периоде, по которым имеется подписанный</t>
  </si>
  <si>
    <r>
      <t>сторонами акт о технологическом присоединении, шт. (N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</si>
  <si>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сторонами акт о технологическом присоединении, по которым произошло нарушение</t>
  </si>
  <si>
    <r>
      <t>установленных сроков технологического присоединения, шт. (N</t>
    </r>
    <r>
      <rPr>
        <vertAlign val="superscript"/>
        <sz val="10"/>
        <rFont val="Times New Roman"/>
        <family val="1"/>
        <charset val="204"/>
      </rPr>
      <t>нс</t>
    </r>
    <r>
      <rPr>
        <vertAlign val="subscript"/>
        <sz val="10"/>
        <rFont val="Times New Roman"/>
        <family val="1"/>
        <charset val="204"/>
      </rPr>
      <t>сд тпр</t>
    </r>
    <r>
      <rPr>
        <sz val="10"/>
        <rFont val="Times New Roman"/>
        <family val="1"/>
        <charset val="204"/>
      </rPr>
      <t>)</t>
    </r>
  </si>
  <si>
    <t>Показатель качества исполнения договоров об осуществлении технологического</t>
  </si>
  <si>
    <r>
      <t>присоединения заявителей к сети  (П</t>
    </r>
    <r>
      <rPr>
        <vertAlign val="subscript"/>
        <sz val="10"/>
        <rFont val="Times New Roman"/>
        <family val="1"/>
        <charset val="204"/>
      </rPr>
      <t>нс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</si>
  <si>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качества исполнения</t>
  </si>
  <si>
    <t>антимонопольного законодательства при технологическом присоединении</t>
  </si>
  <si>
    <t>заявителей к электрическим сетям сетевой организации,</t>
  </si>
  <si>
    <t>Число вступивших в законную силу решений антимонопольного органа и (или) суда</t>
  </si>
  <si>
    <t>об установлении нарушений сетевой организацией требований антимонопольного</t>
  </si>
  <si>
    <t>законодательства Российской Федерации в части оказания услуг по технологическому</t>
  </si>
  <si>
    <r>
      <t>присоединению в соответствующем расчетном периоде, шт. (N</t>
    </r>
    <r>
      <rPr>
        <vertAlign val="subscript"/>
        <sz val="10"/>
        <rFont val="Times New Roman"/>
        <family val="1"/>
        <charset val="204"/>
      </rPr>
      <t>н тпр</t>
    </r>
    <r>
      <rPr>
        <sz val="10"/>
        <rFont val="Times New Roman"/>
        <family val="1"/>
        <charset val="204"/>
      </rPr>
      <t>)</t>
    </r>
  </si>
  <si>
    <t>Общее число заявок на технологическое присоединение к сети, поданных заявителями</t>
  </si>
  <si>
    <r>
      <t>в соответствующий расчетный период, десятки шт. (N</t>
    </r>
    <r>
      <rPr>
        <vertAlign val="subscript"/>
        <sz val="10"/>
        <rFont val="Times New Roman"/>
        <family val="1"/>
        <charset val="204"/>
      </rPr>
      <t>очз тпр</t>
    </r>
    <r>
      <rPr>
        <sz val="10"/>
        <rFont val="Times New Roman"/>
        <family val="1"/>
        <charset val="204"/>
      </rPr>
      <t>)</t>
    </r>
  </si>
  <si>
    <t>Показатель соблюдения антимонопольного законодательства при технологическом</t>
  </si>
  <si>
    <r>
      <t>присоединении заявителей к электрическим сетям сетевой организации (П</t>
    </r>
    <r>
      <rPr>
        <vertAlign val="subscript"/>
        <sz val="10"/>
        <rFont val="Times New Roman"/>
        <family val="1"/>
        <charset val="204"/>
      </rPr>
      <t>нпа тпр</t>
    </r>
    <r>
      <rPr>
        <sz val="10"/>
        <rFont val="Times New Roman"/>
        <family val="1"/>
        <charset val="204"/>
      </rPr>
      <t>)</t>
    </r>
  </si>
  <si>
    <t xml:space="preserve"> Отчетные данные для расчета значения показателя соблюдения</t>
  </si>
  <si>
    <t>№ формулы (пункта)</t>
  </si>
  <si>
    <t>методических указаний</t>
  </si>
  <si>
    <t>Показатель средней продолжительности прекращений передачи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</si>
  <si>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п</t>
    </r>
  </si>
  <si>
    <t>Пункт 4.1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</si>
  <si>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тпр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тпр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</si>
  <si>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тсо</t>
    </r>
  </si>
  <si>
    <t>Оценка достижения показателя уровня надежности</t>
  </si>
  <si>
    <t>Пункт 5
методических указаний</t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</si>
  <si>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</si>
  <si>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Оценка достижения показателя уровня качества оказываемых</t>
  </si>
  <si>
    <r>
      <t>услуг, К</t>
    </r>
    <r>
      <rPr>
        <vertAlign val="subscript"/>
        <sz val="10"/>
        <rFont val="Times New Roman"/>
        <family val="1"/>
        <charset val="204"/>
      </rPr>
      <t>кач</t>
    </r>
    <r>
      <rPr>
        <sz val="10"/>
        <rFont val="Times New Roman"/>
        <family val="1"/>
        <charset val="204"/>
      </rPr>
      <t xml:space="preserve"> (организации по управлению единой национальной</t>
    </r>
  </si>
  <si>
    <t>(общероссийской) электрической сетью)</t>
  </si>
  <si>
    <t>------------</t>
  </si>
  <si>
    <t>методических</t>
  </si>
  <si>
    <t>указаний</t>
  </si>
  <si>
    <t>3.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</si>
  <si>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</t>
    </r>
  </si>
  <si>
    <t>4. Оценка достижения показателя уровня</t>
  </si>
  <si>
    <r>
      <t>и качества оказываемых услуг, К</t>
    </r>
    <r>
      <rPr>
        <vertAlign val="subscript"/>
        <sz val="10"/>
        <rFont val="Times New Roman"/>
        <family val="1"/>
        <charset val="204"/>
      </rPr>
      <t>об</t>
    </r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</si>
  <si>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</si>
  <si>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</si>
  <si>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Вид объекта: КЛ, ВЛ, КВЛ, ПС, ТП, РП</t>
  </si>
  <si>
    <t>Вид прекращения передачи электроэнергии (П, А, В)</t>
  </si>
  <si>
    <t>ВСЕГО</t>
  </si>
  <si>
    <t>Код организационной причины аварии</t>
  </si>
  <si>
    <t>Код технической причины повреждения оборудования</t>
  </si>
  <si>
    <t>энергии</t>
  </si>
  <si>
    <t>1-я категория надежности</t>
  </si>
  <si>
    <t>2-я категория надежности</t>
  </si>
  <si>
    <t>3-я категория надежности</t>
  </si>
  <si>
    <t>И</t>
  </si>
  <si>
    <t>х</t>
  </si>
  <si>
    <t>0; 1</t>
  </si>
  <si>
    <t>П</t>
  </si>
  <si>
    <t>0</t>
  </si>
  <si>
    <t>— по аварийным ограничениям</t>
  </si>
  <si>
    <t>А</t>
  </si>
  <si>
    <t>— по внерегламентным отключениям</t>
  </si>
  <si>
    <t>В</t>
  </si>
  <si>
    <t>В1</t>
  </si>
  <si>
    <t xml:space="preserve">передачи электрической энергии произошедших на объектах сетевой организации </t>
  </si>
  <si>
    <t xml:space="preserve"> Журнал учета данных первичной информации по всем прекращениям</t>
  </si>
  <si>
    <t>Наименование структурной единицы
сетевой организации</t>
  </si>
  <si>
    <t>Наименование вышестоящего центра
питания относительно вторичного
уровня присоединения при нормальной
схеме электроснабжения (при наличии)</t>
  </si>
  <si>
    <t>Диспетчерское наименование ЛЭП от
вышестоящего центра питания до объекта
электросетевого хозяйства определенного
вторичным уровнем напряжения</t>
  </si>
  <si>
    <t>Первичный уровень</t>
  </si>
  <si>
    <t>Количество точек поставки потребителей услуг сетевой организации,</t>
  </si>
  <si>
    <t>присоединения</t>
  </si>
  <si>
    <t>присоединенных к первичному уровню присоединения, шт.</t>
  </si>
  <si>
    <t>Диспетчерское наименование
ПС, ТП, РП</t>
  </si>
  <si>
    <t>Высший класс напряжения, кВ</t>
  </si>
  <si>
    <t>Диспетчерское наименование
ВЛ, КЛ, КВЛ</t>
  </si>
  <si>
    <t>Класс напряжения, кВ</t>
  </si>
  <si>
    <t>Всего</t>
  </si>
  <si>
    <t>В разделении категорий</t>
  </si>
  <si>
    <t>В разделении уровней напряжения</t>
  </si>
  <si>
    <t>Смежные сетевые организации
и производители электрической
энергии</t>
  </si>
  <si>
    <t>надежности потребителей</t>
  </si>
  <si>
    <t>ЭПУ потребителей электрической</t>
  </si>
  <si>
    <t>ВН (110 кВ и выше)</t>
  </si>
  <si>
    <t>СН1 (35 кВ)</t>
  </si>
  <si>
    <t>СН2 (6—20 кВ)</t>
  </si>
  <si>
    <t>НН (ниже 1 кВ)</t>
  </si>
  <si>
    <t>ВЛ</t>
  </si>
  <si>
    <t>ПУ</t>
  </si>
  <si>
    <t>ПС Новомичуринск 220/110/35/10</t>
  </si>
  <si>
    <t>Вторичный уровень</t>
  </si>
  <si>
    <t xml:space="preserve"> присоединения</t>
  </si>
  <si>
    <t>Ведомость присоединений потребителей услуг сетевой организации ООО "НЭС"</t>
  </si>
  <si>
    <t>оказываемых услуг сетевой организации</t>
  </si>
  <si>
    <r>
      <t>электрической энергии  (П</t>
    </r>
    <r>
      <rPr>
        <vertAlign val="subscript"/>
        <sz val="10"/>
        <rFont val="Times New Roman"/>
        <family val="1"/>
        <charset val="204"/>
      </rPr>
      <t>п</t>
    </r>
    <r>
      <rPr>
        <sz val="10"/>
        <rFont val="Times New Roman"/>
        <family val="1"/>
        <charset val="204"/>
      </rPr>
      <t>)</t>
    </r>
  </si>
  <si>
    <r>
      <t>Объем недоотпущенной электрической энергии (П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)</t>
    </r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</si>
  <si>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</t>
    </r>
  </si>
  <si>
    <t>Показатель средней частоты прекращений передачи</t>
  </si>
  <si>
    <r>
      <t>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</t>
    </r>
  </si>
  <si>
    <t>Показатель уровня качества осуществляемого технологического</t>
  </si>
  <si>
    <t>7 или 12</t>
  </si>
  <si>
    <t xml:space="preserve">Показатель уровня качества обслуживания потребителей </t>
  </si>
  <si>
    <r>
      <t>услуг территориальными сетевыми организациями (П</t>
    </r>
    <r>
      <rPr>
        <vertAlign val="subscript"/>
        <sz val="10"/>
        <rFont val="Times New Roman"/>
        <family val="1"/>
        <charset val="204"/>
      </rPr>
      <t>тсо</t>
    </r>
    <r>
      <rPr>
        <sz val="10"/>
        <rFont val="Times New Roman"/>
        <family val="1"/>
        <charset val="204"/>
      </rPr>
      <t>)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</si>
  <si>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ens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ens</t>
    </r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</si>
  <si>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saidi</t>
    </r>
  </si>
  <si>
    <t>Пункт 4.2
методических указаний</t>
  </si>
  <si>
    <r>
      <t>Плановое значение показателя 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, П</t>
    </r>
    <r>
      <rPr>
        <vertAlign val="superscript"/>
        <sz val="10"/>
        <rFont val="Times New Roman"/>
        <family val="1"/>
        <charset val="204"/>
      </rPr>
      <t>пл</t>
    </r>
    <r>
      <rPr>
        <vertAlign val="subscript"/>
        <sz val="10"/>
        <rFont val="Times New Roman"/>
        <family val="1"/>
        <charset val="204"/>
      </rPr>
      <t>saifi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</si>
  <si>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</si>
  <si>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</si>
  <si>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услуг, К</t>
    </r>
    <r>
      <rPr>
        <vertAlign val="subscript"/>
        <sz val="10"/>
        <rFont val="Times New Roman"/>
        <family val="1"/>
        <charset val="204"/>
      </rPr>
      <t>кач1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</si>
  <si>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кач2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</si>
  <si>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r>
      <t>услуг, К</t>
    </r>
    <r>
      <rPr>
        <vertAlign val="subscript"/>
        <sz val="10"/>
        <rFont val="Times New Roman"/>
        <family val="1"/>
        <charset val="204"/>
      </rPr>
      <t>кач3</t>
    </r>
    <r>
      <rPr>
        <sz val="10"/>
        <rFont val="Times New Roman"/>
        <family val="1"/>
        <charset val="204"/>
      </rPr>
      <t xml:space="preserve"> (для территориальной сетевой организации)</t>
    </r>
  </si>
  <si>
    <t>---------</t>
  </si>
  <si>
    <t>--------</t>
  </si>
  <si>
    <t>и качества оказываемых услуг</t>
  </si>
  <si>
    <t>№ пункта</t>
  </si>
  <si>
    <t>1. Оценка достижения показателя уровня</t>
  </si>
  <si>
    <t>пункт 5</t>
  </si>
  <si>
    <t>2. Оценка достижения показателя уровня</t>
  </si>
  <si>
    <t>Пункт 5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</si>
  <si>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над1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</si>
  <si>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над2</t>
    </r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</si>
  <si>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</t>
    </r>
  </si>
  <si>
    <t>5.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</si>
  <si>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кач1</t>
    </r>
  </si>
  <si>
    <t>6.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</si>
  <si>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кач2</t>
    </r>
  </si>
  <si>
    <t>7. Оценка достижения показателя уровня</t>
  </si>
  <si>
    <r>
      <t>надежности оказываемых услуг, К</t>
    </r>
    <r>
      <rPr>
        <vertAlign val="subscript"/>
        <sz val="10"/>
        <rFont val="Times New Roman"/>
        <family val="1"/>
        <charset val="204"/>
      </rPr>
      <t>кач3</t>
    </r>
  </si>
  <si>
    <t>8. Обобщенный показатель уровня надежности</t>
  </si>
  <si>
    <t xml:space="preserve"> Показатели уровня надежности и уровня качества</t>
  </si>
  <si>
    <t xml:space="preserve"> Расчет обобщенного показателя уровня надежности</t>
  </si>
  <si>
    <t>для территориальных сетевых организаций и организацией по управлению единой</t>
  </si>
  <si>
    <t>национальной (общероссийской) электрической сетью, чей долгосрочный период</t>
  </si>
  <si>
    <t>регулирования начался после 2018 года</t>
  </si>
  <si>
    <t>№ п/п</t>
  </si>
  <si>
    <t>Наименование составляющей показателя</t>
  </si>
  <si>
    <t>Максимальное за расчетный период регулирования</t>
  </si>
  <si>
    <t>число точек поставки сетевой организации, шт.,</t>
  </si>
  <si>
    <t>в том числе в разбивке по уровням напряжения: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</si>
  <si>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</si>
  <si>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</si>
  <si>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</si>
  <si>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</si>
  <si>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</si>
  <si>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</si>
  <si>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</si>
  <si>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r>
      <t>Средняя продолжительность прекращения
передачи электрической энергии
на точку поставки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</si>
  <si>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на точку поставки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</si>
  <si>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r>
      <t>Средняя продолжительность прекращения
передачи электрической энергии
при проведении ремонтных работ (П</t>
    </r>
    <r>
      <rPr>
        <vertAlign val="subscript"/>
        <sz val="10"/>
        <rFont val="Times New Roman"/>
        <family val="1"/>
        <charset val="204"/>
      </rPr>
      <t>saidi</t>
    </r>
    <r>
      <rPr>
        <sz val="10"/>
        <rFont val="Times New Roman"/>
        <family val="1"/>
        <charset val="204"/>
      </rPr>
      <t>), час.</t>
    </r>
  </si>
  <si>
    <r>
      <t>Средняя частота прекращений передачи
электрической энергии при проведении
ремонтных работ (П</t>
    </r>
    <r>
      <rPr>
        <vertAlign val="subscript"/>
        <sz val="10"/>
        <rFont val="Times New Roman"/>
        <family val="1"/>
        <charset val="204"/>
      </rPr>
      <t>saifi</t>
    </r>
    <r>
      <rPr>
        <sz val="10"/>
        <rFont val="Times New Roman"/>
        <family val="1"/>
        <charset val="204"/>
      </rPr>
      <t>), шт.</t>
    </r>
  </si>
  <si>
    <t xml:space="preserve"> Расчет индикативного показателя уровня надежности оказываемых услуг</t>
  </si>
  <si>
    <t>№ 10 ПС Новомичуринск</t>
  </si>
  <si>
    <t>ТП</t>
  </si>
  <si>
    <t>3.4.9.3</t>
  </si>
  <si>
    <t>10</t>
  </si>
  <si>
    <t>КЛ</t>
  </si>
  <si>
    <t>№ 18 ПС Новомичуринск</t>
  </si>
  <si>
    <t>№17</t>
  </si>
  <si>
    <t xml:space="preserve">№ 4 ПС Новомичуринск  </t>
  </si>
  <si>
    <t xml:space="preserve">№ 3 ПС Новомичуринск  </t>
  </si>
  <si>
    <t xml:space="preserve">№ 6 ПС Новомичуринск  </t>
  </si>
  <si>
    <t xml:space="preserve">№ 15 ПС Новомичуринск  </t>
  </si>
  <si>
    <t>№ 15 ПС Новомичуринск</t>
  </si>
  <si>
    <t>3.4.9.1</t>
  </si>
  <si>
    <t>3.4.12.3</t>
  </si>
  <si>
    <t xml:space="preserve">№ 2яч.№2 ТП-8  </t>
  </si>
  <si>
    <t>0.4</t>
  </si>
  <si>
    <t>09,00 2018.01.15</t>
  </si>
  <si>
    <t>11,00 2018.01.15</t>
  </si>
  <si>
    <t>4.21</t>
  </si>
  <si>
    <t>РП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</si>
  <si>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</si>
  <si>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</si>
  <si>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</si>
  <si>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</si>
  <si>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</si>
  <si>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</si>
  <si>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</si>
  <si>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</si>
  <si>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</si>
  <si>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</si>
  <si>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</si>
  <si>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</si>
  <si>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</si>
  <si>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</si>
  <si>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</si>
  <si>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</si>
  <si>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</si>
  <si>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</si>
  <si>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</si>
  <si>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СН2 (6-20 кВ)</t>
  </si>
  <si>
    <t>НН (0,22-1 кВ)</t>
  </si>
  <si>
    <t>№ 8 от ПС Новомичуринск отпайка от ЛР-626</t>
  </si>
  <si>
    <t>09,00 2018.01.16</t>
  </si>
  <si>
    <t>16,00 2018.01.16</t>
  </si>
  <si>
    <t>09,00 2018.01.17</t>
  </si>
  <si>
    <t>16,00 2018.01.17</t>
  </si>
  <si>
    <t xml:space="preserve">№ 4 от ПС Новомичуринск </t>
  </si>
  <si>
    <t>09,25 2018.01.18</t>
  </si>
  <si>
    <t>14,45 2018.01.18</t>
  </si>
  <si>
    <t xml:space="preserve">№ 3 от ПС Новомичуринск </t>
  </si>
  <si>
    <t>10,00 2018.01.18</t>
  </si>
  <si>
    <t>10,30 2018.01.18</t>
  </si>
  <si>
    <t>09,00 2018.01.22</t>
  </si>
  <si>
    <t>16,00 2018.01.22</t>
  </si>
  <si>
    <t>09,00 2018.01.24</t>
  </si>
  <si>
    <t>16,00 2018.01.24</t>
  </si>
  <si>
    <t>09,00 2018.01.25</t>
  </si>
  <si>
    <t>16,00 2018.01.25</t>
  </si>
  <si>
    <t>09,00 2018.01.26</t>
  </si>
  <si>
    <t>16,00 2018.01.26</t>
  </si>
  <si>
    <t xml:space="preserve">№ 4 яч.№2 ТП-15  </t>
  </si>
  <si>
    <t>13,00 2018.01.29</t>
  </si>
  <si>
    <t>16,00 2018.01.29</t>
  </si>
  <si>
    <t xml:space="preserve">№ 1яч.№2 ТП-15  </t>
  </si>
  <si>
    <t xml:space="preserve">№ 3 яч.№2 ТП-15  </t>
  </si>
  <si>
    <t xml:space="preserve">№ 2 яч.№6 ТП-15  </t>
  </si>
  <si>
    <t xml:space="preserve">№ 2 яч.№2 ТП-15  </t>
  </si>
  <si>
    <t xml:space="preserve">№ 2 яч.№5 ТП-15  </t>
  </si>
  <si>
    <t>09,00 2018.01.30</t>
  </si>
  <si>
    <t>16,00 2018.01.30</t>
  </si>
  <si>
    <t xml:space="preserve">№ 1 яч.№7 ТП-15  </t>
  </si>
  <si>
    <t xml:space="preserve">№ 2 яч.№7 ТП-15  </t>
  </si>
  <si>
    <t xml:space="preserve">№ 1 яч.№5 ТП-15  </t>
  </si>
  <si>
    <t xml:space="preserve">№ 3 яч.№5 ТП-15  </t>
  </si>
  <si>
    <t xml:space="preserve">ПУ </t>
  </si>
  <si>
    <t xml:space="preserve">№ 18 ПС Новомичуринск  </t>
  </si>
  <si>
    <t>09,30 2018.01.31</t>
  </si>
  <si>
    <t>10,20 2018.01.31</t>
  </si>
  <si>
    <t xml:space="preserve">№ 10 ПС Новомичуринск  </t>
  </si>
  <si>
    <t xml:space="preserve">НВП </t>
  </si>
  <si>
    <t xml:space="preserve">№ 7 ПС Новомичуринск  </t>
  </si>
  <si>
    <t>09,45 2018.01.31</t>
  </si>
  <si>
    <t>21,20 2018.01.31</t>
  </si>
  <si>
    <t>09,20 2018.02.19</t>
  </si>
  <si>
    <t>15,00 2018.02.19</t>
  </si>
  <si>
    <t>14,15 2018.02.19</t>
  </si>
  <si>
    <t>18,00 2018.02.19</t>
  </si>
  <si>
    <t>11,00 2018.02.20</t>
  </si>
  <si>
    <t>14,35 2018.02.20</t>
  </si>
  <si>
    <t>№ 3 ПС Новомичуринск  до ЛР-1</t>
  </si>
  <si>
    <t>11,30 2018.02.20</t>
  </si>
  <si>
    <t>17,05 2018.02.20</t>
  </si>
  <si>
    <t xml:space="preserve">№7 РП-НВП </t>
  </si>
  <si>
    <t>13,00 2018.03.22</t>
  </si>
  <si>
    <t>13,30 2018.03.22</t>
  </si>
  <si>
    <t>10 22.03.18</t>
  </si>
  <si>
    <t>3.4.12.5</t>
  </si>
  <si>
    <t>4.12</t>
  </si>
  <si>
    <t>№1 яч.6 ТП-22</t>
  </si>
  <si>
    <t>10,30 2018.04.05</t>
  </si>
  <si>
    <t>11,00 2018.04.05</t>
  </si>
  <si>
    <t>№2 яч.5 ТП-21</t>
  </si>
  <si>
    <t>09,00 2018.04.06</t>
  </si>
  <si>
    <t>10,30 2018.04.06</t>
  </si>
  <si>
    <t>№1 яч.2 ТП-21</t>
  </si>
  <si>
    <t>09,30 2018.04.12</t>
  </si>
  <si>
    <t>10,00 2018.04.12</t>
  </si>
  <si>
    <t xml:space="preserve">  ТП-22</t>
  </si>
  <si>
    <t>09,00 2018.04.18</t>
  </si>
  <si>
    <t>13,00 2018.04.18</t>
  </si>
  <si>
    <t>№1 яч.3 ТП-22</t>
  </si>
  <si>
    <t>13,30 2018.04.23</t>
  </si>
  <si>
    <t>14,00 2018.04.23</t>
  </si>
  <si>
    <t xml:space="preserve">№7 ПС Новомичуринск </t>
  </si>
  <si>
    <t>13,00 2018.05.11</t>
  </si>
  <si>
    <t>16,00 2018.05.11</t>
  </si>
  <si>
    <t>№7 ПС Новомичуринск от ЛР №1</t>
  </si>
  <si>
    <t>10,50 2018.05.12</t>
  </si>
  <si>
    <t>12,25 2018.05.12</t>
  </si>
  <si>
    <t>18,30 2018.05.12</t>
  </si>
  <si>
    <t>18,40 2018.05.12</t>
  </si>
  <si>
    <t>№4 яч.№ 6 ТП-14</t>
  </si>
  <si>
    <t>00,00 2018.05.26</t>
  </si>
  <si>
    <t>01,00 2018.05.26</t>
  </si>
  <si>
    <t>4.11</t>
  </si>
  <si>
    <t>№1 яч.6 ТП-2</t>
  </si>
  <si>
    <t>08,10 2018.05.26</t>
  </si>
  <si>
    <t>11,20 2018.05.26</t>
  </si>
  <si>
    <t>№1 яч.№ 5 ТП-22</t>
  </si>
  <si>
    <t>09,00 2018.05.29</t>
  </si>
  <si>
    <t>13,00 2018.05.29</t>
  </si>
  <si>
    <t>09,00 2018.05.30</t>
  </si>
  <si>
    <t>13,00 2018.05.30</t>
  </si>
  <si>
    <t>№1 яч.№ 3 ТП-22</t>
  </si>
  <si>
    <t>09,00 2018.05.31</t>
  </si>
  <si>
    <t>13,00 2018.05.31</t>
  </si>
  <si>
    <t>№2 яч.№ 3 ТП-22</t>
  </si>
  <si>
    <t>09,00 2018.06.05</t>
  </si>
  <si>
    <t>13,00 2018.06.05</t>
  </si>
  <si>
    <t xml:space="preserve">№6 ПС Новомичуринск </t>
  </si>
  <si>
    <t>09,00 2018.06.08</t>
  </si>
  <si>
    <t>14,50 2018.06.08</t>
  </si>
  <si>
    <t xml:space="preserve">№3 ПС Новомичуринск </t>
  </si>
  <si>
    <t>№4 ПС Новомичуринск от ЛР №2</t>
  </si>
  <si>
    <t>№1 яч.№ 5 ТП-15</t>
  </si>
  <si>
    <t>09,00 2018.06.22</t>
  </si>
  <si>
    <t>12,00 2018.06.22</t>
  </si>
  <si>
    <t>13,45 2018.06.24</t>
  </si>
  <si>
    <t>15,30 2018.06.24</t>
  </si>
  <si>
    <t>№13</t>
  </si>
  <si>
    <t xml:space="preserve">№8 ПС Новомичуринск </t>
  </si>
  <si>
    <t>06,10 2018.06.26</t>
  </si>
  <si>
    <t>11,10 2018.06.26</t>
  </si>
  <si>
    <t>№14</t>
  </si>
  <si>
    <t>№4 ПС Новомичуринск</t>
  </si>
  <si>
    <t>07,45 2018.06.26</t>
  </si>
  <si>
    <t>07,55 2018.06.26</t>
  </si>
  <si>
    <t>№15</t>
  </si>
  <si>
    <t>3.4.8.4</t>
  </si>
  <si>
    <t>№18 РП-НВП</t>
  </si>
  <si>
    <t>08,15 2018.06.26</t>
  </si>
  <si>
    <t>№16</t>
  </si>
  <si>
    <t>05,00 2018.06.30</t>
  </si>
  <si>
    <t>05,15 2018.06.30</t>
  </si>
  <si>
    <t>№15 ПС Новомичуринск</t>
  </si>
  <si>
    <t>06,15 2018.06.30</t>
  </si>
  <si>
    <t>08,30 2018.06.30</t>
  </si>
  <si>
    <t>№18</t>
  </si>
  <si>
    <t>№7 ПС Новомичуринск от РЛ №1</t>
  </si>
  <si>
    <t>10 (10.5)</t>
  </si>
  <si>
    <t>08,30 2018.07.11</t>
  </si>
  <si>
    <t>15,00 2018.07.18</t>
  </si>
  <si>
    <t>РП-НВП 1СШ</t>
  </si>
  <si>
    <t>16,45 2018.07.19</t>
  </si>
  <si>
    <t>17,20 2018.07.19</t>
  </si>
  <si>
    <t>№ 19</t>
  </si>
  <si>
    <t>№ 6 ПС Новомичуринск</t>
  </si>
  <si>
    <t>15,55 2018.07.20</t>
  </si>
  <si>
    <t>16,50 2018.07.20</t>
  </si>
  <si>
    <t>№ 20</t>
  </si>
  <si>
    <t>№2 яч.№2 ТП-8</t>
  </si>
  <si>
    <t>0.38</t>
  </si>
  <si>
    <t>08,00 2018.07.22</t>
  </si>
  <si>
    <t>16,00 2018.07.22</t>
  </si>
  <si>
    <t xml:space="preserve">№1 РП-1 </t>
  </si>
  <si>
    <t>08,00 2018.07.24</t>
  </si>
  <si>
    <t>16,00 2018.07.27</t>
  </si>
  <si>
    <t>№1 РП-1 от РЛ №1</t>
  </si>
  <si>
    <t>09,00 2018.08.01</t>
  </si>
  <si>
    <t>17,00 2018.08.17</t>
  </si>
  <si>
    <t>№1 ЯЧ.№6  от  ТП-22</t>
  </si>
  <si>
    <t>09,00 2018.09.17</t>
  </si>
  <si>
    <t>12,00 2018.09.17</t>
  </si>
  <si>
    <t>№2 ЯЧ.№3  от  ТП-22</t>
  </si>
  <si>
    <t>13,00 2018.09.17</t>
  </si>
  <si>
    <t>17,00 2018.09.17</t>
  </si>
  <si>
    <t>№1 ЯЧ.№5  от  ТП-22</t>
  </si>
  <si>
    <t>09,00 2018.09.18</t>
  </si>
  <si>
    <t>13,00 2018.09.18</t>
  </si>
  <si>
    <t>№2 ЯЧ.№5  от  ТП-22</t>
  </si>
  <si>
    <t>09,00 2018.09.19</t>
  </si>
  <si>
    <t>13,00 2018.09.19</t>
  </si>
  <si>
    <t>№1 ЯЧ.№3  от  ТП-22</t>
  </si>
  <si>
    <t>09,00 2018.09.20</t>
  </si>
  <si>
    <t>13,00 2018.09.20</t>
  </si>
  <si>
    <t>06,37 2018.09.27</t>
  </si>
  <si>
    <t>08,20 2018.09.27</t>
  </si>
  <si>
    <t>ВЛ 10 (10.5) кВ ВЛ от ЛР №1</t>
  </si>
  <si>
    <t>№ 21 2018-03-27</t>
  </si>
  <si>
    <t>№ 8 ПС Новомичуринск</t>
  </si>
  <si>
    <t>07,45 2018.09.27</t>
  </si>
  <si>
    <t>ВЛ 10 (10.5) кВ ВЛ 10 (10.5) кВ от ЛР № 626</t>
  </si>
  <si>
    <t>№ 22 2018-09-27</t>
  </si>
  <si>
    <t>яч.№ 8 РП-НВП</t>
  </si>
  <si>
    <t>15,10 2018.09.28</t>
  </si>
  <si>
    <t>15,30 2018.09.28</t>
  </si>
  <si>
    <t>РП 10 (10.5) кВ</t>
  </si>
  <si>
    <t>№ 23 2018-09-28</t>
  </si>
  <si>
    <t>19,40 2018.09.28</t>
  </si>
  <si>
    <t>ВЛ 10 (10.5) кВ</t>
  </si>
  <si>
    <t>№ 24 2018-08-28</t>
  </si>
  <si>
    <t>№ 25 2018-09-28</t>
  </si>
  <si>
    <t>15,25 2018.09.28</t>
  </si>
  <si>
    <t>№ 26 2018-09-28</t>
  </si>
  <si>
    <t>№ 8 ПС Новомичуринск от ЛР№626</t>
  </si>
  <si>
    <t>09,00 2018.10.01</t>
  </si>
  <si>
    <t>16,00 2018.10.04</t>
  </si>
  <si>
    <t>№1 ЯЧ.№5  от  ТП-21</t>
  </si>
  <si>
    <t>09,00 2018.10.04</t>
  </si>
  <si>
    <t>10,00 2018.10.04</t>
  </si>
  <si>
    <t>09,00 2018.10.08</t>
  </si>
  <si>
    <t>16,00 2018.10.12</t>
  </si>
  <si>
    <t>09,00 2018.10.15</t>
  </si>
  <si>
    <t>16,00 2018.10.19</t>
  </si>
  <si>
    <t>09,00 2018.10.22</t>
  </si>
  <si>
    <t>16,00 2018.10.22</t>
  </si>
  <si>
    <t>№1 ЯЧ.№2  от  ТП-21</t>
  </si>
  <si>
    <t>09,00 2018.10.23</t>
  </si>
  <si>
    <t>10,00 2018.10.23</t>
  </si>
  <si>
    <t>№4 яч.№5 ТП-17</t>
  </si>
  <si>
    <t>08,20 2018.11.12</t>
  </si>
  <si>
    <t>14,20 2018.11.12</t>
  </si>
  <si>
    <t>3.4.7.3</t>
  </si>
  <si>
    <t xml:space="preserve"> № 13 ТРГ</t>
  </si>
  <si>
    <t>09,00 2018.11.13</t>
  </si>
  <si>
    <t>16,00 2018.11.16</t>
  </si>
  <si>
    <t xml:space="preserve">№ 16 ПС Новомичуринск  </t>
  </si>
  <si>
    <t>09,00 2018.11.22</t>
  </si>
  <si>
    <t>16,00 2018.11.22</t>
  </si>
  <si>
    <t>09,00 2018.11.27</t>
  </si>
  <si>
    <t>16,00 2018.11.27</t>
  </si>
  <si>
    <t>09,30 2018.11.30</t>
  </si>
  <si>
    <t>10,30 2018.11.30</t>
  </si>
  <si>
    <t>09,00 2018.12.04</t>
  </si>
  <si>
    <t>13,30 2018.12.04</t>
  </si>
  <si>
    <t>Ф №2 яч.№2 ТП-8</t>
  </si>
  <si>
    <t>06,10 2018.12.06</t>
  </si>
  <si>
    <t>11,40 2018.12.06</t>
  </si>
  <si>
    <t>КЛ 0.38 кВ</t>
  </si>
  <si>
    <t>3.4.13.4</t>
  </si>
  <si>
    <t>4.3</t>
  </si>
  <si>
    <t>Ф №2 яч.№5 ТП-22</t>
  </si>
  <si>
    <t>08,30 2018.12.07</t>
  </si>
  <si>
    <t>11,00 2018.12.07</t>
  </si>
  <si>
    <t>№2 ЯЧ.№5  от  ТП-21</t>
  </si>
  <si>
    <t>13,30 2018.12.10</t>
  </si>
  <si>
    <t>14,30 2018.12.10</t>
  </si>
  <si>
    <t>09,00 2018.12.12</t>
  </si>
  <si>
    <t>10,30 2018.12.12</t>
  </si>
  <si>
    <t>ВЛ № 2 ТП-12</t>
  </si>
  <si>
    <t>06,40 2018.12.27</t>
  </si>
  <si>
    <t>11,07 2018.12.27</t>
  </si>
  <si>
    <t>№ 27 2018-12-27</t>
  </si>
  <si>
    <t>3.4.8.5</t>
  </si>
  <si>
    <r>
      <t xml:space="preserve">за </t>
    </r>
    <r>
      <rPr>
        <u/>
        <sz val="14"/>
        <color theme="1"/>
        <rFont val="Times New Roman"/>
        <family val="1"/>
        <charset val="204"/>
      </rPr>
      <t xml:space="preserve">      2018      </t>
    </r>
    <r>
      <rPr>
        <sz val="14"/>
        <color theme="1"/>
        <rFont val="Times New Roman"/>
        <family val="1"/>
        <charset val="204"/>
      </rPr>
      <t xml:space="preserve"> год</t>
    </r>
  </si>
  <si>
    <t>ИТОГО по всем прекращениям передачи электрической энергии за отчетный период:</t>
  </si>
  <si>
    <t>— по ограничениям, связанным с проведением ремонтных работ</t>
  </si>
  <si>
    <t>— по внерегламентным отключениям, учитываемым при расчете показателей надежности, в том числе индикативных  показателей надежности</t>
  </si>
  <si>
    <t>2018</t>
  </si>
  <si>
    <r>
      <t xml:space="preserve">Максимальное за расчетный период </t>
    </r>
    <r>
      <rPr>
        <u/>
        <sz val="10"/>
        <rFont val="Times New Roman"/>
        <family val="1"/>
        <charset val="204"/>
      </rPr>
      <t xml:space="preserve">  2018  </t>
    </r>
    <r>
      <rPr>
        <sz val="10"/>
        <rFont val="Times New Roman"/>
        <family val="1"/>
        <charset val="204"/>
      </rPr>
      <t>г.</t>
    </r>
  </si>
  <si>
    <t>2018 год</t>
  </si>
  <si>
    <t>ПС Новомичуринск 220/110/35/11</t>
  </si>
  <si>
    <t>ПС Новомичуринск 220/110/35/12</t>
  </si>
  <si>
    <t>ПС Новомичуринск 220/110/35/13</t>
  </si>
  <si>
    <t xml:space="preserve">КВЛ 10 кВ Ф. №1 и Ф.№12 от ПС Новомичуринск </t>
  </si>
  <si>
    <t>РП-"НВП"; Ф. №6 и Ф. №19 от РП-"НВП";ТП-8</t>
  </si>
  <si>
    <t>ВЛ 10 кВ Ф. № 8 от ПС Новомичуринск отпайка от ЛР-626</t>
  </si>
  <si>
    <t xml:space="preserve">КВЛ 10 кВ Ф.№ 4 от ПС Новомичуринск </t>
  </si>
  <si>
    <t xml:space="preserve">КВЛ 10 кВ Ф.№ 3 от ПС Новомичуринск </t>
  </si>
  <si>
    <t>ВЛ № 8 от ПС Новомичуринск отпайка от ЛР-626</t>
  </si>
  <si>
    <t>РП-"НВП"; Ф. №7 и Ф. №18 от РП-"НВП";ТП-15</t>
  </si>
  <si>
    <t xml:space="preserve">КВЛ 10 кВ Ф.№ 18 ПС Новомичуринск  </t>
  </si>
  <si>
    <t xml:space="preserve">КВЛ 10 кВ Ф. № 15 ПС Новомичуринск  </t>
  </si>
  <si>
    <t>РП-"НВП"</t>
  </si>
  <si>
    <t xml:space="preserve">КВЛ 10 кВ Ф.№ 10 ПС Новомичуринск  </t>
  </si>
  <si>
    <t xml:space="preserve">КЛ Ф. №6, 7, 18, 19 от РП - "НВП" </t>
  </si>
  <si>
    <t xml:space="preserve">КВЛ 10 кВ Ф.№ 7 ПС Новомичуринск  </t>
  </si>
  <si>
    <t xml:space="preserve">КВЛ 10 кВ Ф.№ 6 ПС Новомичуринск  </t>
  </si>
  <si>
    <t xml:space="preserve">КВЛ 10 кВ Ф.№ 4 ПС Новомичуринск  </t>
  </si>
  <si>
    <t xml:space="preserve">КВЛ 10 кВ Ф.№ 3 ПС Новомичуринск  </t>
  </si>
  <si>
    <t>КВЛ Ф.№ 3 ПС Новомичуринск  до ЛР-1</t>
  </si>
  <si>
    <t>ТП-4, ТП-20</t>
  </si>
  <si>
    <t xml:space="preserve">КВЛ 10 кВ Ф. №20 и Ф.№418 от ПС Новомичуринск </t>
  </si>
  <si>
    <r>
      <rPr>
        <u/>
        <sz val="10"/>
        <rFont val="Times New Roman"/>
        <family val="1"/>
        <charset val="204"/>
      </rPr>
      <t>РП - "1"</t>
    </r>
    <r>
      <rPr>
        <sz val="10"/>
        <rFont val="Times New Roman"/>
        <family val="1"/>
        <charset val="204"/>
      </rPr>
      <t>; Ф.№1 и Ф. №2 10 кВ от РП - "1"; ТП-22</t>
    </r>
  </si>
  <si>
    <t>ВЛ 0,4 кВ Ф.№1 яч.6 ТП-22</t>
  </si>
  <si>
    <t xml:space="preserve">КЛ  10 кВ Ф.№7 РП-НВП </t>
  </si>
  <si>
    <t xml:space="preserve">КЛ 0,4 кВ Ф.№ 3 яч.№5 ТП-15  </t>
  </si>
  <si>
    <t xml:space="preserve">КЛ 0,4 кВ Ф.№ 1 яч.№5 ТП-15  </t>
  </si>
  <si>
    <t xml:space="preserve">КЛ 0,4 кВ Ф.№ 2 яч.№7 ТП-15  </t>
  </si>
  <si>
    <t xml:space="preserve">КЛ 0,4 кВ Ф.№ 1 яч.№7 ТП-15  </t>
  </si>
  <si>
    <t xml:space="preserve">КЛ 0,4 кВ Ф.№ 2 яч.№5 ТП-15  </t>
  </si>
  <si>
    <t xml:space="preserve">КЛ 0,4 кВ Ф.№ 2 яч.№2 ТП-15  </t>
  </si>
  <si>
    <t xml:space="preserve">КЛ 0,4 кВ Ф.№ 2 яч.№6 ТП-15  </t>
  </si>
  <si>
    <t xml:space="preserve">КЛ 0,4 кВ Ф.№ 3 яч.№2 ТП-15  </t>
  </si>
  <si>
    <t xml:space="preserve">КЛ 0,4 кВ Ф.№ 1яч.№2 ТП-15  </t>
  </si>
  <si>
    <t xml:space="preserve">КЛ 0,4 кВ Ф.№ 4 яч.№2 ТП-15  </t>
  </si>
  <si>
    <t xml:space="preserve">КЛ 0,4 кВ Ф.№ 2яч.№2 ТП-8 </t>
  </si>
  <si>
    <t xml:space="preserve"> ВЛ 0,4 кВ №2 яч.5 ТП-21</t>
  </si>
  <si>
    <t>ВЛ 0,4 кВ №1 яч.2 ТП-21</t>
  </si>
  <si>
    <r>
      <rPr>
        <u/>
        <sz val="10"/>
        <rFont val="Times New Roman"/>
        <family val="1"/>
        <charset val="204"/>
      </rPr>
      <t>РП - "1"</t>
    </r>
    <r>
      <rPr>
        <sz val="10"/>
        <rFont val="Times New Roman"/>
        <family val="1"/>
        <charset val="204"/>
      </rPr>
      <t>; Ф.№1 и Ф. №2 10 кВ от РП - "1"; ТП-21</t>
    </r>
  </si>
  <si>
    <t>ВЛ 0,4 кВ: Ф.№1 яч.2; Ф.№1 и Ф.№2 яч.3; Ф.№1 и Ф.№2 яч.5; Ф.№1 яч.6 от ТП-22</t>
  </si>
  <si>
    <t>ВЛ 0,4 кВ №1 яч.3 ТП-22</t>
  </si>
  <si>
    <t xml:space="preserve">КВЛ 10 кВ Ф.№7 ПС Новомичуринск </t>
  </si>
  <si>
    <t>№8 ПС Новомичуринск от ЛР №626</t>
  </si>
  <si>
    <t>КВЛ 10 кВ №7 ПС Новомичуринск от ЛР №1</t>
  </si>
  <si>
    <t>КВЛ 10 кВ №8 ПС Новомичуринск от ЛР №626</t>
  </si>
  <si>
    <t>КЛ 0,4 кВ Ф.№4 яч.№ 6 ТП-14</t>
  </si>
  <si>
    <t>РП-"НВП"; Ф. №7 и Ф. №18 от РП-"НВП";ТП-14</t>
  </si>
  <si>
    <t>КЛ 0,4 кВ Ф.№1 яч.6 ТП-2</t>
  </si>
  <si>
    <t>РП-"НВП"; Ф. №7 и Ф. №18 от РП-"НВП";ТП-2</t>
  </si>
  <si>
    <t>ВЛ 0,4 кВ Ф.№1 яч.№ 5 ТП-22</t>
  </si>
  <si>
    <t>ВЛ 0,4 кВ Ф.№1 яч.№ 3 ТП-22</t>
  </si>
  <si>
    <t>ВЛ 0,4 кВ Ф.№2 яч.№ 3 ТП-22</t>
  </si>
  <si>
    <t xml:space="preserve">КВЛ 10 кВ Ф.№6 ПС Новомичуринск </t>
  </si>
  <si>
    <t xml:space="preserve">КВЛ 10 кВ Ф.№3 ПС Новомичуринск </t>
  </si>
  <si>
    <t>КВЛ 10 кВ Ф.№4 ПС Новомичуринск от ЛР №2</t>
  </si>
  <si>
    <t>КЛ 0,4 кВ Ф.№1 яч.№ 5 ТП-15</t>
  </si>
  <si>
    <t xml:space="preserve">КВЛ 10 кВ Ф.№8 ПС Новомичуринск </t>
  </si>
  <si>
    <t>КВЛ 10 кВ Ф.№4 ПС Новомичуринск</t>
  </si>
  <si>
    <t>КЛ 10 кВ Ф.№18 от РП-"НВП"</t>
  </si>
  <si>
    <r>
      <t xml:space="preserve">за </t>
    </r>
    <r>
      <rPr>
        <b/>
        <u/>
        <sz val="12"/>
        <rFont val="Times New Roman"/>
        <family val="1"/>
        <charset val="204"/>
      </rPr>
      <t xml:space="preserve">     2018    </t>
    </r>
    <r>
      <rPr>
        <b/>
        <sz val="12"/>
        <rFont val="Times New Roman"/>
        <family val="1"/>
        <charset val="204"/>
      </rPr>
      <t xml:space="preserve"> год</t>
    </r>
  </si>
  <si>
    <t>КВЛ 10 кВ Ф.№15 ПС Новомичуринск</t>
  </si>
  <si>
    <t>КВЛ 10 кВ Ф.№7 ПС Новомичуринск от РЛ №1</t>
  </si>
  <si>
    <t>КЛ 10 кВ Ф.№6 и Ф. №7 от РП-"НВП"</t>
  </si>
  <si>
    <t>КВЛ 10 кВ Ф.№ 6 ПС Новомичуринск</t>
  </si>
  <si>
    <t>КЛ 0,4 кВ Ф.№2 яч.№2 ТП-8</t>
  </si>
  <si>
    <t>РП - "1"</t>
  </si>
  <si>
    <t xml:space="preserve">КВЛ 10 кВ Ф.№1 РП-1 </t>
  </si>
  <si>
    <t>КВЛ 10 кВ Ф.№1 РП-1 от РЛ №1</t>
  </si>
  <si>
    <t>ВЛ 0,4 кВ Ф.№1 ЯЧ.№6  от  ТП-22</t>
  </si>
  <si>
    <t>ВЛ 0,4 кВ Ф.№2 ЯЧ.№3  от  ТП-22</t>
  </si>
  <si>
    <t>ВЛ 0,4 кВ Ф.№1 ЯЧ.№5  от  ТП-22</t>
  </si>
  <si>
    <t>ВЛ 0,4 кВ Ф.№2 ЯЧ.№5  от  ТП-22</t>
  </si>
  <si>
    <t>ВЛ 0,4 кВ Ф.№1 ЯЧ.№3  от  ТП-22</t>
  </si>
  <si>
    <t>КВЛ 10 кВ Ф.№ 8 ПС Новомичуринск</t>
  </si>
  <si>
    <t>КЛ 10 кВ Ф.№ 18 от РП-"НВП"</t>
  </si>
  <si>
    <t>КВЛ 10 кВ Ф.№ 15 ПС Новомичуринск</t>
  </si>
  <si>
    <t>КВЛ 10 кВ Ф.№ 18 ПС Новомичуринск</t>
  </si>
  <si>
    <t>КВЛ 10 кВ Ф.№ 10 ПС Новомичуринск</t>
  </si>
  <si>
    <t>ВЛ 10 кВ Ф.№ 8 ПС Новомичуринск от ЛР№626</t>
  </si>
  <si>
    <t>ВЛ 0,4 кВ Ф.№1 ЯЧ.№5  от  ТП-21</t>
  </si>
  <si>
    <t>ВЛ 0,4 кВ Ф.№1 ЯЧ.№2  от  ТП-21</t>
  </si>
  <si>
    <t>РП-"НВП"; Ф. №7 и Ф. №18 от РП-"НВП";ТП-17</t>
  </si>
  <si>
    <t>КЛ 0,4 кВ №4 яч.№5 ТП-17</t>
  </si>
  <si>
    <t>ВЛ 10 кВ № 13 от КТП - 23 "ТРГ"</t>
  </si>
  <si>
    <t>КТП - 23 "ТРГ"</t>
  </si>
  <si>
    <t>КЛ 6 кВ от яч. 13 сек.3А</t>
  </si>
  <si>
    <t>ПАО "ОГК-2" филиал "Рязанская ГРЭС"</t>
  </si>
  <si>
    <t xml:space="preserve">КВЛ 10 кВ Ф.№ 16 ПС Новомичуринск  </t>
  </si>
  <si>
    <t>КЛ 0,4 кВ Ф. №2 яч.№2 ТП-8</t>
  </si>
  <si>
    <t>ВЛ 0,4 кВ Ф №2 яч.№5 ТП-22</t>
  </si>
  <si>
    <t>ВЛ 0,4 кВ Ф.№2 ЯЧ.№5  от  ТП-21</t>
  </si>
  <si>
    <t>ВЛ 0,4 кВ Ф. №2 яч.№5 ТП-22</t>
  </si>
  <si>
    <t>РП-"НВП"; Ф. №7 от РП-"НВП";ТП-12</t>
  </si>
  <si>
    <t>ВЛ  10 кВ Ф.№ 2 ТП-12</t>
  </si>
  <si>
    <t>для саиди</t>
  </si>
  <si>
    <t>для саифи</t>
  </si>
  <si>
    <t>для саиди рем</t>
  </si>
  <si>
    <t>для саифи рем</t>
  </si>
  <si>
    <t>Генеральный директор ООО "НЭС"</t>
  </si>
  <si>
    <t>Литрвинов Р.А.</t>
  </si>
  <si>
    <t>Должность</t>
  </si>
  <si>
    <t>Ф. И. О.</t>
  </si>
  <si>
    <t>Подпись</t>
  </si>
  <si>
    <t>Литвинов Р.А.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</si>
</sst>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"/>
    <numFmt numFmtId="165" formatCode="0.0000"/>
    <numFmt numFmtId="166" formatCode="0.0"/>
    <numFmt numFmtId="167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9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horizontal="right"/>
    </xf>
    <xf numFmtId="0" fontId="5" fillId="0" borderId="0" xfId="1" applyFont="1" applyAlignment="1">
      <alignment horizontal="left"/>
    </xf>
    <xf numFmtId="0" fontId="2" fillId="0" borderId="1" xfId="1" applyFont="1" applyBorder="1" applyAlignment="1">
      <alignment horizontal="center"/>
    </xf>
    <xf numFmtId="0" fontId="7" fillId="0" borderId="0" xfId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4" fillId="0" borderId="0" xfId="0" applyFont="1"/>
    <xf numFmtId="0" fontId="1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17" fillId="0" borderId="27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49" fontId="4" fillId="0" borderId="0" xfId="0" applyNumberFormat="1" applyFont="1"/>
    <xf numFmtId="0" fontId="15" fillId="0" borderId="28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1" fontId="15" fillId="0" borderId="0" xfId="0" applyNumberFormat="1" applyFont="1" applyAlignment="1">
      <alignment horizontal="left" vertical="top" wrapText="1"/>
    </xf>
    <xf numFmtId="2" fontId="4" fillId="0" borderId="0" xfId="0" applyNumberFormat="1" applyFont="1" applyAlignment="1">
      <alignment horizontal="center" vertical="center"/>
    </xf>
    <xf numFmtId="2" fontId="4" fillId="0" borderId="45" xfId="0" applyNumberFormat="1" applyFont="1" applyBorder="1" applyAlignment="1">
      <alignment horizontal="center" vertical="center"/>
    </xf>
    <xf numFmtId="1" fontId="4" fillId="0" borderId="37" xfId="0" applyNumberFormat="1" applyFont="1" applyBorder="1" applyAlignment="1">
      <alignment horizontal="center" vertical="center"/>
    </xf>
    <xf numFmtId="2" fontId="4" fillId="0" borderId="37" xfId="0" applyNumberFormat="1" applyFont="1" applyBorder="1" applyAlignment="1">
      <alignment horizontal="center" vertical="center"/>
    </xf>
    <xf numFmtId="1" fontId="4" fillId="0" borderId="40" xfId="0" applyNumberFormat="1" applyFont="1" applyBorder="1" applyAlignment="1">
      <alignment horizontal="center" vertical="center"/>
    </xf>
    <xf numFmtId="2" fontId="4" fillId="0" borderId="0" xfId="0" applyNumberFormat="1" applyFont="1"/>
    <xf numFmtId="164" fontId="4" fillId="0" borderId="0" xfId="0" applyNumberFormat="1" applyFont="1"/>
    <xf numFmtId="164" fontId="15" fillId="0" borderId="0" xfId="0" applyNumberFormat="1" applyFont="1"/>
    <xf numFmtId="2" fontId="15" fillId="0" borderId="0" xfId="0" applyNumberFormat="1" applyFont="1" applyAlignment="1">
      <alignment horizontal="left" vertical="top" wrapText="1"/>
    </xf>
    <xf numFmtId="167" fontId="15" fillId="0" borderId="0" xfId="0" applyNumberFormat="1" applyFont="1" applyAlignment="1">
      <alignment horizontal="left" vertical="top" wrapText="1"/>
    </xf>
    <xf numFmtId="165" fontId="15" fillId="0" borderId="0" xfId="0" applyNumberFormat="1" applyFont="1" applyAlignment="1">
      <alignment horizontal="left" vertical="top" wrapText="1"/>
    </xf>
    <xf numFmtId="2" fontId="0" fillId="0" borderId="0" xfId="0" applyNumberFormat="1"/>
    <xf numFmtId="0" fontId="15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5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5" fillId="0" borderId="0" xfId="1" applyFont="1" applyAlignment="1">
      <alignment horizontal="center"/>
    </xf>
    <xf numFmtId="49" fontId="5" fillId="0" borderId="1" xfId="1" applyNumberFormat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left"/>
    </xf>
    <xf numFmtId="165" fontId="10" fillId="0" borderId="2" xfId="0" applyNumberFormat="1" applyFont="1" applyBorder="1" applyAlignment="1">
      <alignment horizontal="center" vertical="center"/>
    </xf>
    <xf numFmtId="165" fontId="10" fillId="0" borderId="3" xfId="0" applyNumberFormat="1" applyFont="1" applyBorder="1" applyAlignment="1">
      <alignment horizontal="center" vertical="center"/>
    </xf>
    <xf numFmtId="165" fontId="10" fillId="0" borderId="4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14" xfId="0" applyNumberFormat="1" applyFont="1" applyBorder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wrapText="1"/>
    </xf>
    <xf numFmtId="49" fontId="12" fillId="0" borderId="3" xfId="0" applyNumberFormat="1" applyFont="1" applyBorder="1" applyAlignment="1">
      <alignment horizontal="left" wrapText="1"/>
    </xf>
    <xf numFmtId="49" fontId="12" fillId="0" borderId="4" xfId="0" applyNumberFormat="1" applyFont="1" applyBorder="1" applyAlignment="1">
      <alignment horizontal="left" wrapText="1"/>
    </xf>
    <xf numFmtId="49" fontId="12" fillId="0" borderId="13" xfId="0" applyNumberFormat="1" applyFont="1" applyBorder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12" fillId="0" borderId="14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left" wrapText="1"/>
    </xf>
    <xf numFmtId="49" fontId="12" fillId="0" borderId="1" xfId="0" applyNumberFormat="1" applyFont="1" applyBorder="1" applyAlignment="1">
      <alignment horizontal="left" wrapText="1"/>
    </xf>
    <xf numFmtId="49" fontId="12" fillId="0" borderId="6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vertical="center" wrapText="1"/>
    </xf>
    <xf numFmtId="49" fontId="4" fillId="0" borderId="8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4" fillId="0" borderId="7" xfId="0" applyNumberFormat="1" applyFont="1" applyBorder="1" applyAlignment="1">
      <alignment horizontal="left" wrapText="1"/>
    </xf>
    <xf numFmtId="49" fontId="4" fillId="0" borderId="8" xfId="0" applyNumberFormat="1" applyFont="1" applyBorder="1" applyAlignment="1">
      <alignment horizontal="left" wrapText="1"/>
    </xf>
    <xf numFmtId="49" fontId="4" fillId="0" borderId="9" xfId="0" applyNumberFormat="1" applyFont="1" applyBorder="1" applyAlignment="1">
      <alignment horizontal="left" wrapText="1"/>
    </xf>
    <xf numFmtId="49" fontId="4" fillId="0" borderId="7" xfId="0" applyNumberFormat="1" applyFont="1" applyBorder="1" applyAlignment="1">
      <alignment horizontal="left"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left" wrapText="1"/>
    </xf>
    <xf numFmtId="49" fontId="12" fillId="0" borderId="8" xfId="0" applyNumberFormat="1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left" wrapText="1"/>
    </xf>
    <xf numFmtId="0" fontId="7" fillId="0" borderId="0" xfId="0" applyFont="1" applyAlignment="1">
      <alignment horizontal="justify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left" vertical="center"/>
    </xf>
    <xf numFmtId="49" fontId="4" fillId="0" borderId="3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6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7" xfId="0" quotePrefix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2" borderId="2" xfId="0" quotePrefix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textRotation="90" wrapText="1"/>
    </xf>
    <xf numFmtId="0" fontId="17" fillId="0" borderId="23" xfId="0" applyFont="1" applyBorder="1" applyAlignment="1">
      <alignment horizontal="center" vertical="center" textRotation="90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27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left" wrapText="1"/>
    </xf>
    <xf numFmtId="49" fontId="4" fillId="0" borderId="39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49" fontId="4" fillId="0" borderId="44" xfId="0" applyNumberFormat="1" applyFont="1" applyBorder="1" applyAlignment="1">
      <alignment horizontal="left" wrapText="1"/>
    </xf>
    <xf numFmtId="49" fontId="4" fillId="0" borderId="36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textRotation="90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1" fontId="15" fillId="0" borderId="10" xfId="0" applyNumberFormat="1" applyFont="1" applyBorder="1" applyAlignment="1">
      <alignment horizontal="center" vertical="top" wrapText="1"/>
    </xf>
    <xf numFmtId="166" fontId="15" fillId="0" borderId="10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2" xfId="0" quotePrefix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B50"/>
  <sheetViews>
    <sheetView tabSelected="1" zoomScaleNormal="100" workbookViewId="0">
      <selection activeCell="Q38" sqref="Q38"/>
    </sheetView>
  </sheetViews>
  <sheetFormatPr defaultRowHeight="15" x14ac:dyDescent="0.25"/>
  <cols>
    <col min="1" max="16" width="1.140625" customWidth="1"/>
    <col min="17" max="17" width="5.7109375" customWidth="1"/>
    <col min="18" max="80" width="1.140625" customWidth="1"/>
  </cols>
  <sheetData>
    <row r="4" spans="1:80" ht="15.75" x14ac:dyDescent="0.25">
      <c r="A4" s="76" t="s">
        <v>10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</row>
    <row r="5" spans="1:80" ht="15.75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6" t="s">
        <v>0</v>
      </c>
      <c r="BO5" s="77" t="s">
        <v>728</v>
      </c>
      <c r="BP5" s="77"/>
      <c r="BQ5" s="77"/>
      <c r="BR5" s="77"/>
      <c r="BS5" s="77"/>
      <c r="BT5" s="77"/>
      <c r="BU5" s="77"/>
      <c r="BV5" s="77"/>
      <c r="BW5" s="7" t="s">
        <v>1</v>
      </c>
      <c r="BX5" s="5"/>
      <c r="BY5" s="5"/>
      <c r="BZ5" s="5"/>
      <c r="CA5" s="5"/>
      <c r="CB5" s="5"/>
    </row>
    <row r="7" spans="1:80" x14ac:dyDescent="0.25">
      <c r="A7" s="2"/>
      <c r="B7" s="2"/>
      <c r="C7" s="2"/>
      <c r="D7" s="81" t="s">
        <v>11</v>
      </c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81"/>
      <c r="AH7" s="81"/>
      <c r="AI7" s="81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  <c r="BX7" s="81"/>
      <c r="BY7" s="81"/>
      <c r="BZ7" s="2"/>
      <c r="CA7" s="2"/>
      <c r="CB7" s="2"/>
    </row>
    <row r="8" spans="1:80" x14ac:dyDescent="0.25">
      <c r="A8" s="4"/>
      <c r="B8" s="4"/>
      <c r="C8" s="4"/>
      <c r="D8" s="82" t="s">
        <v>2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4"/>
      <c r="CA8" s="4"/>
      <c r="CB8" s="4"/>
    </row>
    <row r="11" spans="1:80" x14ac:dyDescent="0.25">
      <c r="A11" s="78" t="s">
        <v>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80"/>
      <c r="P11" s="78" t="s">
        <v>4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80"/>
      <c r="AO11" s="78" t="s">
        <v>5</v>
      </c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80"/>
    </row>
    <row r="12" spans="1:80" ht="16.5" x14ac:dyDescent="0.25">
      <c r="A12" s="69" t="s">
        <v>6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/>
      <c r="P12" s="69" t="s">
        <v>7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1"/>
      <c r="AO12" s="69" t="s">
        <v>8</v>
      </c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1"/>
    </row>
    <row r="13" spans="1:80" x14ac:dyDescent="0.25">
      <c r="A13" s="72">
        <v>1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4"/>
      <c r="P13" s="72">
        <v>2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4"/>
      <c r="AO13" s="72">
        <v>3</v>
      </c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4"/>
    </row>
    <row r="14" spans="1:80" x14ac:dyDescent="0.25">
      <c r="A14" s="75">
        <v>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 t="s">
        <v>12</v>
      </c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>
        <v>786</v>
      </c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</row>
    <row r="15" spans="1:80" x14ac:dyDescent="0.25">
      <c r="A15" s="75">
        <v>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 t="s">
        <v>12</v>
      </c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>
        <v>786</v>
      </c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</row>
    <row r="16" spans="1:80" x14ac:dyDescent="0.25">
      <c r="A16" s="75">
        <v>3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>
        <v>0.5</v>
      </c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>
        <v>786</v>
      </c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</row>
    <row r="17" spans="1:80" x14ac:dyDescent="0.25">
      <c r="A17" s="75">
        <v>4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 t="s">
        <v>12</v>
      </c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>
        <v>787</v>
      </c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</row>
    <row r="18" spans="1:80" x14ac:dyDescent="0.25">
      <c r="A18" s="75">
        <v>5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 t="s">
        <v>12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>
        <v>787</v>
      </c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</row>
    <row r="19" spans="1:80" x14ac:dyDescent="0.25">
      <c r="A19" s="75">
        <v>6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>
        <v>0.92</v>
      </c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>
        <v>788</v>
      </c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</row>
    <row r="20" spans="1:80" x14ac:dyDescent="0.25">
      <c r="A20" s="75">
        <v>7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>
        <v>0.92</v>
      </c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>
        <v>788</v>
      </c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</row>
    <row r="21" spans="1:80" x14ac:dyDescent="0.25">
      <c r="A21" s="75">
        <v>8</v>
      </c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 t="s">
        <v>12</v>
      </c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>
        <v>788</v>
      </c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</row>
    <row r="22" spans="1:80" x14ac:dyDescent="0.25">
      <c r="A22" s="75">
        <v>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>
        <v>2.85</v>
      </c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>
        <v>788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</row>
    <row r="23" spans="1:80" x14ac:dyDescent="0.25">
      <c r="A23" s="75">
        <v>10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 t="s">
        <v>12</v>
      </c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>
        <v>789</v>
      </c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</row>
    <row r="24" spans="1:80" x14ac:dyDescent="0.25">
      <c r="A24" s="75">
        <v>11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>
        <v>6</v>
      </c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>
        <v>791</v>
      </c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</row>
    <row r="25" spans="1:80" x14ac:dyDescent="0.25">
      <c r="A25" s="75">
        <v>12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>
        <v>9.9499999999999993</v>
      </c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>
        <v>790</v>
      </c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</row>
    <row r="26" spans="1:80" hidden="1" x14ac:dyDescent="0.25">
      <c r="Q26" s="61">
        <f>SUM(P14:AN25)</f>
        <v>21.14</v>
      </c>
    </row>
    <row r="29" spans="1:80" x14ac:dyDescent="0.25">
      <c r="A29" s="70" t="s">
        <v>829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 t="s">
        <v>830</v>
      </c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</row>
    <row r="30" spans="1:80" x14ac:dyDescent="0.25">
      <c r="A30" s="83" t="s">
        <v>831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 t="s">
        <v>832</v>
      </c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 t="s">
        <v>833</v>
      </c>
      <c r="BK30" s="83"/>
      <c r="BL30" s="83"/>
      <c r="BM30" s="83"/>
      <c r="BN30" s="83"/>
      <c r="BO30" s="83"/>
      <c r="BP30" s="83"/>
      <c r="BQ30" s="83"/>
      <c r="BR30" s="83"/>
      <c r="BS30" s="83"/>
      <c r="BT30" s="83"/>
      <c r="BU30" s="83"/>
      <c r="BV30" s="83"/>
      <c r="BW30" s="83"/>
      <c r="BX30" s="83"/>
      <c r="BY30" s="83"/>
      <c r="BZ30" s="83"/>
      <c r="CA30" s="83"/>
      <c r="CB30" s="83"/>
    </row>
    <row r="31" spans="1:80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</row>
    <row r="49" spans="1:18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x14ac:dyDescent="0.25">
      <c r="A50" s="9" t="s">
        <v>9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</row>
  </sheetData>
  <mergeCells count="55">
    <mergeCell ref="A30:AC30"/>
    <mergeCell ref="AD30:BI30"/>
    <mergeCell ref="BJ30:CB30"/>
    <mergeCell ref="A24:O24"/>
    <mergeCell ref="P24:AN24"/>
    <mergeCell ref="AO24:CB24"/>
    <mergeCell ref="A4:CB4"/>
    <mergeCell ref="A29:AC29"/>
    <mergeCell ref="AD29:BI29"/>
    <mergeCell ref="BJ29:CB29"/>
    <mergeCell ref="BO5:BV5"/>
    <mergeCell ref="A11:O11"/>
    <mergeCell ref="P11:AN11"/>
    <mergeCell ref="AO11:CB11"/>
    <mergeCell ref="D7:BY7"/>
    <mergeCell ref="D8:BY8"/>
    <mergeCell ref="A25:O25"/>
    <mergeCell ref="P25:AN25"/>
    <mergeCell ref="AO25:CB25"/>
    <mergeCell ref="A22:O22"/>
    <mergeCell ref="P22:AN22"/>
    <mergeCell ref="AO22:CB22"/>
    <mergeCell ref="A23:O23"/>
    <mergeCell ref="A20:O20"/>
    <mergeCell ref="P20:AN20"/>
    <mergeCell ref="AO20:CB20"/>
    <mergeCell ref="A21:O21"/>
    <mergeCell ref="P21:AN21"/>
    <mergeCell ref="AO21:CB21"/>
    <mergeCell ref="P23:AN23"/>
    <mergeCell ref="AO23:CB23"/>
    <mergeCell ref="A18:O18"/>
    <mergeCell ref="P18:AN18"/>
    <mergeCell ref="AO18:CB18"/>
    <mergeCell ref="A19:O19"/>
    <mergeCell ref="P19:AN19"/>
    <mergeCell ref="AO19:CB19"/>
    <mergeCell ref="A16:O16"/>
    <mergeCell ref="P16:AN16"/>
    <mergeCell ref="AO16:CB16"/>
    <mergeCell ref="A17:O17"/>
    <mergeCell ref="P17:AN17"/>
    <mergeCell ref="AO17:CB17"/>
    <mergeCell ref="A14:O14"/>
    <mergeCell ref="P14:AN14"/>
    <mergeCell ref="AO14:CB14"/>
    <mergeCell ref="A15:O15"/>
    <mergeCell ref="P15:AN15"/>
    <mergeCell ref="AO15:CB15"/>
    <mergeCell ref="A12:O12"/>
    <mergeCell ref="P12:AN12"/>
    <mergeCell ref="AO12:CB12"/>
    <mergeCell ref="A13:O13"/>
    <mergeCell ref="P13:AN13"/>
    <mergeCell ref="AO13:CB13"/>
  </mergeCells>
  <pageMargins left="0.7" right="0.7" top="0.75" bottom="0.75" header="0.3" footer="0.3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54"/>
  <sheetViews>
    <sheetView zoomScaleNormal="100" workbookViewId="0">
      <selection activeCell="DB52" sqref="DB52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428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103" t="s">
        <v>391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6" spans="1:80" ht="15" customHeight="1" x14ac:dyDescent="0.25">
      <c r="D6" s="85" t="s">
        <v>11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</row>
    <row r="7" spans="1:80" s="13" customFormat="1" ht="10.5" x14ac:dyDescent="0.2">
      <c r="D7" s="86" t="s">
        <v>290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9" spans="1:80" ht="12.75" customHeight="1" x14ac:dyDescent="0.2">
      <c r="A9" s="121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3"/>
      <c r="AV9" s="121" t="s">
        <v>321</v>
      </c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3"/>
      <c r="BN9" s="121" t="s">
        <v>29</v>
      </c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3"/>
    </row>
    <row r="10" spans="1:80" ht="12.75" customHeight="1" x14ac:dyDescent="0.2">
      <c r="A10" s="124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6"/>
      <c r="AV10" s="124" t="s">
        <v>322</v>
      </c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6"/>
      <c r="BN10" s="124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6"/>
    </row>
    <row r="11" spans="1:80" ht="12.75" customHeight="1" x14ac:dyDescent="0.2">
      <c r="A11" s="203" t="s">
        <v>323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5"/>
      <c r="AV11" s="157">
        <v>1</v>
      </c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3"/>
      <c r="BN11" s="224">
        <f>SUM('Форма 1.2.'!AT14:CB15)</f>
        <v>2.672566371681416E-2</v>
      </c>
      <c r="BO11" s="225"/>
      <c r="BP11" s="225"/>
      <c r="BQ11" s="225"/>
      <c r="BR11" s="225"/>
      <c r="BS11" s="225"/>
      <c r="BT11" s="225"/>
      <c r="BU11" s="225"/>
      <c r="BV11" s="225"/>
      <c r="BW11" s="225"/>
      <c r="BX11" s="225"/>
      <c r="BY11" s="225"/>
      <c r="BZ11" s="225"/>
      <c r="CA11" s="225"/>
      <c r="CB11" s="226"/>
    </row>
    <row r="12" spans="1:80" ht="12.75" customHeight="1" x14ac:dyDescent="0.25">
      <c r="A12" s="212" t="s">
        <v>392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4"/>
      <c r="AV12" s="124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  <c r="BM12" s="126"/>
      <c r="BN12" s="227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9"/>
    </row>
    <row r="13" spans="1:80" ht="15" customHeight="1" x14ac:dyDescent="0.25">
      <c r="A13" s="230" t="s">
        <v>393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2"/>
      <c r="AV13" s="233">
        <v>4</v>
      </c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2"/>
      <c r="BN13" s="234" t="s">
        <v>410</v>
      </c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ht="12.75" customHeight="1" x14ac:dyDescent="0.2">
      <c r="A14" s="203" t="s">
        <v>323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5"/>
      <c r="AV14" s="157">
        <v>2</v>
      </c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3"/>
      <c r="BN14" s="235">
        <f>SUM('Форма 8.1'!AB106)/SUM('Форма 1.2.'!AT10:CB11)</f>
        <v>0.22046776232616938</v>
      </c>
      <c r="BO14" s="236"/>
      <c r="BP14" s="236"/>
      <c r="BQ14" s="236"/>
      <c r="BR14" s="236"/>
      <c r="BS14" s="236"/>
      <c r="BT14" s="236"/>
      <c r="BU14" s="236"/>
      <c r="BV14" s="236"/>
      <c r="BW14" s="236"/>
      <c r="BX14" s="236"/>
      <c r="BY14" s="236"/>
      <c r="BZ14" s="236"/>
      <c r="CA14" s="236"/>
      <c r="CB14" s="237"/>
    </row>
    <row r="15" spans="1:80" ht="12.75" customHeight="1" x14ac:dyDescent="0.25">
      <c r="A15" s="212" t="s">
        <v>394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4"/>
      <c r="AV15" s="124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6"/>
      <c r="BN15" s="238"/>
      <c r="BO15" s="239"/>
      <c r="BP15" s="239"/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40"/>
    </row>
    <row r="16" spans="1:80" ht="12.75" customHeight="1" x14ac:dyDescent="0.2">
      <c r="A16" s="203" t="s">
        <v>395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5"/>
      <c r="AV16" s="157">
        <v>3</v>
      </c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3"/>
      <c r="BN16" s="157">
        <v>0.26801999999999998</v>
      </c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3"/>
    </row>
    <row r="17" spans="1:80" ht="12.75" customHeight="1" x14ac:dyDescent="0.25">
      <c r="A17" s="212" t="s">
        <v>396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4"/>
      <c r="AV17" s="124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6"/>
      <c r="BN17" s="124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</row>
    <row r="18" spans="1:80" ht="12.75" customHeight="1" x14ac:dyDescent="0.2">
      <c r="A18" s="203" t="s">
        <v>397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5"/>
      <c r="AV18" s="157" t="s">
        <v>398</v>
      </c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3"/>
      <c r="BN18" s="121">
        <f>0.4*SUM('Форма 3.1.'!BN22:CB23)+0.4*SUM('Форма 3.2.'!BN20:CB21)+0.2*SUM('Форма 3.3.'!BN21:CB22)</f>
        <v>1</v>
      </c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3"/>
    </row>
    <row r="19" spans="1:80" ht="12.75" customHeight="1" x14ac:dyDescent="0.25">
      <c r="A19" s="212" t="s">
        <v>24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4"/>
      <c r="AV19" s="124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6"/>
      <c r="BN19" s="124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</row>
    <row r="20" spans="1:80" ht="12.75" customHeight="1" x14ac:dyDescent="0.2">
      <c r="A20" s="203" t="s">
        <v>399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  <c r="AE20" s="204"/>
      <c r="AF20" s="204"/>
      <c r="AG20" s="204"/>
      <c r="AH20" s="204"/>
      <c r="AI20" s="204"/>
      <c r="AJ20" s="204"/>
      <c r="AK20" s="204"/>
      <c r="AL20" s="204"/>
      <c r="AM20" s="204"/>
      <c r="AN20" s="204"/>
      <c r="AO20" s="204"/>
      <c r="AP20" s="204"/>
      <c r="AQ20" s="204"/>
      <c r="AR20" s="204"/>
      <c r="AS20" s="204"/>
      <c r="AT20" s="204"/>
      <c r="AU20" s="205"/>
      <c r="AV20" s="157">
        <v>11</v>
      </c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3"/>
      <c r="BN20" s="157">
        <f>0.1*SUM('Форма 2.1.'!BU93:CB93)+0.7*SUM('Форма 2.2.'!BU67:CB67)+0.2*SUM('Форма 2.3.'!BU95:CB96)</f>
        <v>0.89749999999999996</v>
      </c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3"/>
    </row>
    <row r="21" spans="1:80" ht="12.75" customHeight="1" x14ac:dyDescent="0.25">
      <c r="A21" s="212" t="s">
        <v>400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4"/>
      <c r="AV21" s="124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6"/>
      <c r="BN21" s="124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</row>
    <row r="22" spans="1:80" ht="12.75" customHeight="1" x14ac:dyDescent="0.25">
      <c r="A22" s="203" t="s">
        <v>324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5"/>
      <c r="AV22" s="157" t="s">
        <v>325</v>
      </c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3"/>
      <c r="BN22" s="235">
        <v>3.04E-2</v>
      </c>
      <c r="BO22" s="236"/>
      <c r="BP22" s="236"/>
      <c r="BQ22" s="236"/>
      <c r="BR22" s="236"/>
      <c r="BS22" s="236"/>
      <c r="BT22" s="236"/>
      <c r="BU22" s="236"/>
      <c r="BV22" s="236"/>
      <c r="BW22" s="236"/>
      <c r="BX22" s="236"/>
      <c r="BY22" s="236"/>
      <c r="BZ22" s="236"/>
      <c r="CA22" s="236"/>
      <c r="CB22" s="237"/>
    </row>
    <row r="23" spans="1:80" ht="12.75" customHeight="1" x14ac:dyDescent="0.2">
      <c r="A23" s="212"/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4"/>
      <c r="AV23" s="124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6"/>
      <c r="BN23" s="238"/>
      <c r="BO23" s="239"/>
      <c r="BP23" s="239"/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40"/>
    </row>
    <row r="24" spans="1:80" ht="12.75" customHeight="1" x14ac:dyDescent="0.25">
      <c r="A24" s="203" t="s">
        <v>326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4"/>
      <c r="AU24" s="205"/>
      <c r="AV24" s="157" t="s">
        <v>325</v>
      </c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3"/>
      <c r="BN24" s="157">
        <v>1</v>
      </c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3"/>
    </row>
    <row r="25" spans="1:80" ht="12.75" customHeight="1" x14ac:dyDescent="0.2">
      <c r="A25" s="212"/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4"/>
      <c r="AV25" s="124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6"/>
      <c r="BN25" s="124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6"/>
    </row>
    <row r="26" spans="1:80" ht="12.75" customHeight="1" x14ac:dyDescent="0.25">
      <c r="A26" s="203" t="s">
        <v>327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4"/>
      <c r="AI26" s="204"/>
      <c r="AJ26" s="204"/>
      <c r="AK26" s="204"/>
      <c r="AL26" s="204"/>
      <c r="AM26" s="204"/>
      <c r="AN26" s="204"/>
      <c r="AO26" s="204"/>
      <c r="AP26" s="204"/>
      <c r="AQ26" s="204"/>
      <c r="AR26" s="204"/>
      <c r="AS26" s="204"/>
      <c r="AT26" s="204"/>
      <c r="AU26" s="205"/>
      <c r="AV26" s="157" t="s">
        <v>325</v>
      </c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3"/>
      <c r="BN26" s="157">
        <v>0.89749999999999996</v>
      </c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3"/>
    </row>
    <row r="27" spans="1:80" ht="12.75" customHeight="1" x14ac:dyDescent="0.2">
      <c r="A27" s="212"/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4"/>
      <c r="AV27" s="124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6"/>
      <c r="BN27" s="124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6"/>
    </row>
    <row r="28" spans="1:80" ht="12.75" customHeight="1" x14ac:dyDescent="0.25">
      <c r="A28" s="203" t="s">
        <v>401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4"/>
      <c r="AI28" s="204"/>
      <c r="AJ28" s="204"/>
      <c r="AK28" s="204"/>
      <c r="AL28" s="204"/>
      <c r="AM28" s="204"/>
      <c r="AN28" s="204"/>
      <c r="AO28" s="204"/>
      <c r="AP28" s="204"/>
      <c r="AQ28" s="204"/>
      <c r="AR28" s="204"/>
      <c r="AS28" s="204"/>
      <c r="AT28" s="204"/>
      <c r="AU28" s="205"/>
      <c r="AV28" s="157" t="s">
        <v>325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3"/>
      <c r="BN28" s="247" t="s">
        <v>411</v>
      </c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3"/>
    </row>
    <row r="29" spans="1:80" ht="12.75" customHeight="1" x14ac:dyDescent="0.2">
      <c r="A29" s="212"/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4"/>
      <c r="AV29" s="124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6"/>
      <c r="BN29" s="124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6"/>
    </row>
    <row r="30" spans="1:80" ht="12.75" customHeight="1" x14ac:dyDescent="0.25">
      <c r="A30" s="203" t="s">
        <v>402</v>
      </c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5"/>
      <c r="AV30" s="157" t="s">
        <v>403</v>
      </c>
      <c r="AW30" s="122"/>
      <c r="AX30" s="122"/>
      <c r="AY30" s="122"/>
      <c r="AZ30" s="122"/>
      <c r="BA30" s="122"/>
      <c r="BB30" s="122"/>
      <c r="BC30" s="122"/>
      <c r="BD30" s="122"/>
      <c r="BE30" s="122"/>
      <c r="BF30" s="122"/>
      <c r="BG30" s="122"/>
      <c r="BH30" s="122"/>
      <c r="BI30" s="122"/>
      <c r="BJ30" s="122"/>
      <c r="BK30" s="122"/>
      <c r="BL30" s="122"/>
      <c r="BM30" s="123"/>
      <c r="BN30" s="241" t="s">
        <v>411</v>
      </c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3"/>
    </row>
    <row r="31" spans="1:80" ht="12.75" customHeight="1" x14ac:dyDescent="0.2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4"/>
      <c r="AV31" s="124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6"/>
      <c r="BN31" s="244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6"/>
    </row>
    <row r="32" spans="1:80" ht="12.75" customHeight="1" x14ac:dyDescent="0.25">
      <c r="A32" s="203" t="s">
        <v>404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5"/>
      <c r="AV32" s="157" t="s">
        <v>403</v>
      </c>
      <c r="AW32" s="122"/>
      <c r="AX32" s="122"/>
      <c r="AY32" s="122"/>
      <c r="AZ32" s="122"/>
      <c r="BA32" s="122"/>
      <c r="BB32" s="122"/>
      <c r="BC32" s="122"/>
      <c r="BD32" s="122"/>
      <c r="BE32" s="122"/>
      <c r="BF32" s="122"/>
      <c r="BG32" s="122"/>
      <c r="BH32" s="122"/>
      <c r="BI32" s="122"/>
      <c r="BJ32" s="122"/>
      <c r="BK32" s="122"/>
      <c r="BL32" s="122"/>
      <c r="BM32" s="123"/>
      <c r="BN32" s="248" t="s">
        <v>410</v>
      </c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3"/>
    </row>
    <row r="33" spans="1:80" ht="12.75" customHeight="1" x14ac:dyDescent="0.2">
      <c r="A33" s="212"/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4"/>
      <c r="AV33" s="124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6"/>
      <c r="BN33" s="244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6"/>
    </row>
    <row r="34" spans="1:80" ht="12.75" customHeight="1" x14ac:dyDescent="0.2">
      <c r="A34" s="203" t="s">
        <v>328</v>
      </c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5"/>
      <c r="AV34" s="157" t="s">
        <v>329</v>
      </c>
      <c r="AW34" s="122"/>
      <c r="AX34" s="122"/>
      <c r="AY34" s="122"/>
      <c r="AZ34" s="122"/>
      <c r="BA34" s="122"/>
      <c r="BB34" s="122"/>
      <c r="BC34" s="122"/>
      <c r="BD34" s="122"/>
      <c r="BE34" s="122"/>
      <c r="BF34" s="122"/>
      <c r="BG34" s="122"/>
      <c r="BH34" s="122"/>
      <c r="BI34" s="122"/>
      <c r="BJ34" s="122"/>
      <c r="BK34" s="122"/>
      <c r="BL34" s="122"/>
      <c r="BM34" s="123"/>
      <c r="BN34" s="157">
        <v>0</v>
      </c>
      <c r="BO34" s="122"/>
      <c r="BP34" s="122"/>
      <c r="BQ34" s="122"/>
      <c r="BR34" s="122"/>
      <c r="BS34" s="122"/>
      <c r="BT34" s="122"/>
      <c r="BU34" s="122"/>
      <c r="BV34" s="122"/>
      <c r="BW34" s="122"/>
      <c r="BX34" s="122"/>
      <c r="BY34" s="122"/>
      <c r="BZ34" s="122"/>
      <c r="CA34" s="122"/>
      <c r="CB34" s="123"/>
    </row>
    <row r="35" spans="1:80" ht="12.75" customHeight="1" x14ac:dyDescent="0.25">
      <c r="A35" s="212" t="s">
        <v>330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4"/>
      <c r="AV35" s="124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6"/>
      <c r="BN35" s="124"/>
      <c r="BO35" s="125"/>
      <c r="BP35" s="125"/>
      <c r="BQ35" s="125"/>
      <c r="BR35" s="125"/>
      <c r="BS35" s="125"/>
      <c r="BT35" s="125"/>
      <c r="BU35" s="125"/>
      <c r="BV35" s="125"/>
      <c r="BW35" s="125"/>
      <c r="BX35" s="125"/>
      <c r="BY35" s="125"/>
      <c r="BZ35" s="125"/>
      <c r="CA35" s="125"/>
      <c r="CB35" s="126"/>
    </row>
    <row r="36" spans="1:80" ht="12.75" customHeight="1" x14ac:dyDescent="0.2">
      <c r="A36" s="203" t="s">
        <v>328</v>
      </c>
      <c r="B36" s="204"/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5"/>
      <c r="AV36" s="157" t="s">
        <v>329</v>
      </c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122"/>
      <c r="BL36" s="122"/>
      <c r="BM36" s="123"/>
      <c r="BN36" s="248" t="s">
        <v>410</v>
      </c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3"/>
    </row>
    <row r="37" spans="1:80" ht="12.75" customHeight="1" x14ac:dyDescent="0.25">
      <c r="A37" s="212" t="s">
        <v>405</v>
      </c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4"/>
      <c r="AV37" s="124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6"/>
      <c r="BN37" s="244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6"/>
    </row>
    <row r="38" spans="1:80" ht="12.75" customHeight="1" x14ac:dyDescent="0.2">
      <c r="A38" s="203" t="s">
        <v>328</v>
      </c>
      <c r="B38" s="204"/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4"/>
      <c r="AE38" s="204"/>
      <c r="AF38" s="204"/>
      <c r="AG38" s="204"/>
      <c r="AH38" s="204"/>
      <c r="AI38" s="204"/>
      <c r="AJ38" s="204"/>
      <c r="AK38" s="204"/>
      <c r="AL38" s="204"/>
      <c r="AM38" s="204"/>
      <c r="AN38" s="204"/>
      <c r="AO38" s="204"/>
      <c r="AP38" s="204"/>
      <c r="AQ38" s="204"/>
      <c r="AR38" s="204"/>
      <c r="AS38" s="204"/>
      <c r="AT38" s="204"/>
      <c r="AU38" s="205"/>
      <c r="AV38" s="157" t="s">
        <v>329</v>
      </c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122"/>
      <c r="BL38" s="122"/>
      <c r="BM38" s="123"/>
      <c r="BN38" s="248" t="s">
        <v>410</v>
      </c>
      <c r="BO38" s="242"/>
      <c r="BP38" s="242"/>
      <c r="BQ38" s="242"/>
      <c r="BR38" s="242"/>
      <c r="BS38" s="242"/>
      <c r="BT38" s="242"/>
      <c r="BU38" s="242"/>
      <c r="BV38" s="242"/>
      <c r="BW38" s="242"/>
      <c r="BX38" s="242"/>
      <c r="BY38" s="242"/>
      <c r="BZ38" s="242"/>
      <c r="CA38" s="242"/>
      <c r="CB38" s="243"/>
    </row>
    <row r="39" spans="1:80" ht="12.75" customHeight="1" x14ac:dyDescent="0.25">
      <c r="A39" s="212" t="s">
        <v>406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4"/>
      <c r="AV39" s="124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6"/>
      <c r="BN39" s="244"/>
      <c r="BO39" s="245"/>
      <c r="BP39" s="245"/>
      <c r="BQ39" s="245"/>
      <c r="BR39" s="245"/>
      <c r="BS39" s="245"/>
      <c r="BT39" s="245"/>
      <c r="BU39" s="245"/>
      <c r="BV39" s="245"/>
      <c r="BW39" s="245"/>
      <c r="BX39" s="245"/>
      <c r="BY39" s="245"/>
      <c r="BZ39" s="245"/>
      <c r="CA39" s="245"/>
      <c r="CB39" s="246"/>
    </row>
    <row r="40" spans="1:80" ht="12.75" customHeight="1" x14ac:dyDescent="0.2">
      <c r="A40" s="203" t="s">
        <v>331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5"/>
      <c r="AV40" s="157" t="s">
        <v>329</v>
      </c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2"/>
      <c r="BM40" s="123"/>
      <c r="BN40" s="157" t="s">
        <v>411</v>
      </c>
      <c r="BO40" s="122"/>
      <c r="BP40" s="122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3"/>
    </row>
    <row r="41" spans="1:80" ht="12.75" customHeight="1" x14ac:dyDescent="0.25">
      <c r="A41" s="209" t="s">
        <v>332</v>
      </c>
      <c r="B41" s="210"/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1"/>
      <c r="AV41" s="249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3"/>
      <c r="BN41" s="249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3"/>
    </row>
    <row r="42" spans="1:80" ht="12.75" customHeight="1" x14ac:dyDescent="0.2">
      <c r="A42" s="212" t="s">
        <v>333</v>
      </c>
      <c r="B42" s="213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213"/>
      <c r="AC42" s="213"/>
      <c r="AD42" s="213"/>
      <c r="AE42" s="213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4"/>
      <c r="AV42" s="124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6"/>
      <c r="BN42" s="124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6"/>
    </row>
    <row r="43" spans="1:80" ht="12.75" customHeight="1" x14ac:dyDescent="0.2">
      <c r="A43" s="203" t="s">
        <v>331</v>
      </c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204"/>
      <c r="AL43" s="204"/>
      <c r="AM43" s="204"/>
      <c r="AN43" s="204"/>
      <c r="AO43" s="204"/>
      <c r="AP43" s="204"/>
      <c r="AQ43" s="204"/>
      <c r="AR43" s="204"/>
      <c r="AS43" s="204"/>
      <c r="AT43" s="204"/>
      <c r="AU43" s="205"/>
      <c r="AV43" s="157" t="s">
        <v>329</v>
      </c>
      <c r="AW43" s="122"/>
      <c r="AX43" s="122"/>
      <c r="AY43" s="122"/>
      <c r="AZ43" s="122"/>
      <c r="BA43" s="122"/>
      <c r="BB43" s="122"/>
      <c r="BC43" s="122"/>
      <c r="BD43" s="122"/>
      <c r="BE43" s="122"/>
      <c r="BF43" s="122"/>
      <c r="BG43" s="122"/>
      <c r="BH43" s="122"/>
      <c r="BI43" s="122"/>
      <c r="BJ43" s="122"/>
      <c r="BK43" s="122"/>
      <c r="BL43" s="122"/>
      <c r="BM43" s="123"/>
      <c r="BN43" s="157">
        <v>0</v>
      </c>
      <c r="BO43" s="122"/>
      <c r="BP43" s="122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3"/>
    </row>
    <row r="44" spans="1:80" ht="12.75" customHeight="1" x14ac:dyDescent="0.25">
      <c r="A44" s="212" t="s">
        <v>407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4"/>
      <c r="AV44" s="124"/>
      <c r="AW44" s="125"/>
      <c r="AX44" s="125"/>
      <c r="AY44" s="125"/>
      <c r="AZ44" s="125"/>
      <c r="BA44" s="125"/>
      <c r="BB44" s="125"/>
      <c r="BC44" s="125"/>
      <c r="BD44" s="125"/>
      <c r="BE44" s="125"/>
      <c r="BF44" s="125"/>
      <c r="BG44" s="125"/>
      <c r="BH44" s="125"/>
      <c r="BI44" s="125"/>
      <c r="BJ44" s="125"/>
      <c r="BK44" s="125"/>
      <c r="BL44" s="125"/>
      <c r="BM44" s="126"/>
      <c r="BN44" s="124"/>
      <c r="BO44" s="125"/>
      <c r="BP44" s="125"/>
      <c r="BQ44" s="125"/>
      <c r="BR44" s="125"/>
      <c r="BS44" s="125"/>
      <c r="BT44" s="125"/>
      <c r="BU44" s="125"/>
      <c r="BV44" s="125"/>
      <c r="BW44" s="125"/>
      <c r="BX44" s="125"/>
      <c r="BY44" s="125"/>
      <c r="BZ44" s="125"/>
      <c r="CA44" s="125"/>
      <c r="CB44" s="126"/>
    </row>
    <row r="45" spans="1:80" ht="12.75" customHeight="1" x14ac:dyDescent="0.2">
      <c r="A45" s="203" t="s">
        <v>331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5"/>
      <c r="AV45" s="157" t="s">
        <v>329</v>
      </c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3"/>
      <c r="BN45" s="121">
        <v>0</v>
      </c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3"/>
    </row>
    <row r="46" spans="1:80" ht="12.75" customHeight="1" x14ac:dyDescent="0.25">
      <c r="A46" s="212" t="s">
        <v>408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4"/>
      <c r="AV46" s="124"/>
      <c r="AW46" s="125"/>
      <c r="AX46" s="125"/>
      <c r="AY46" s="125"/>
      <c r="AZ46" s="125"/>
      <c r="BA46" s="125"/>
      <c r="BB46" s="125"/>
      <c r="BC46" s="125"/>
      <c r="BD46" s="125"/>
      <c r="BE46" s="125"/>
      <c r="BF46" s="125"/>
      <c r="BG46" s="125"/>
      <c r="BH46" s="125"/>
      <c r="BI46" s="125"/>
      <c r="BJ46" s="125"/>
      <c r="BK46" s="125"/>
      <c r="BL46" s="125"/>
      <c r="BM46" s="126"/>
      <c r="BN46" s="124"/>
      <c r="BO46" s="125"/>
      <c r="BP46" s="125"/>
      <c r="BQ46" s="125"/>
      <c r="BR46" s="125"/>
      <c r="BS46" s="125"/>
      <c r="BT46" s="125"/>
      <c r="BU46" s="125"/>
      <c r="BV46" s="125"/>
      <c r="BW46" s="125"/>
      <c r="BX46" s="125"/>
      <c r="BY46" s="125"/>
      <c r="BZ46" s="125"/>
      <c r="CA46" s="125"/>
      <c r="CB46" s="126"/>
    </row>
    <row r="47" spans="1:80" ht="12.75" customHeight="1" x14ac:dyDescent="0.2">
      <c r="A47" s="203" t="s">
        <v>331</v>
      </c>
      <c r="B47" s="204"/>
      <c r="C47" s="204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  <c r="S47" s="204"/>
      <c r="T47" s="204"/>
      <c r="U47" s="204"/>
      <c r="V47" s="204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5"/>
      <c r="AV47" s="157" t="s">
        <v>329</v>
      </c>
      <c r="AW47" s="122"/>
      <c r="AX47" s="122"/>
      <c r="AY47" s="122"/>
      <c r="AZ47" s="122"/>
      <c r="BA47" s="122"/>
      <c r="BB47" s="122"/>
      <c r="BC47" s="122"/>
      <c r="BD47" s="122"/>
      <c r="BE47" s="122"/>
      <c r="BF47" s="122"/>
      <c r="BG47" s="122"/>
      <c r="BH47" s="122"/>
      <c r="BI47" s="122"/>
      <c r="BJ47" s="122"/>
      <c r="BK47" s="122"/>
      <c r="BL47" s="122"/>
      <c r="BM47" s="123"/>
      <c r="BN47" s="248" t="s">
        <v>410</v>
      </c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3"/>
    </row>
    <row r="48" spans="1:80" ht="12.75" customHeight="1" x14ac:dyDescent="0.25">
      <c r="A48" s="212" t="s">
        <v>409</v>
      </c>
      <c r="B48" s="213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4"/>
      <c r="AV48" s="124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6"/>
      <c r="BN48" s="244"/>
      <c r="BO48" s="245"/>
      <c r="BP48" s="245"/>
      <c r="BQ48" s="245"/>
      <c r="BR48" s="245"/>
      <c r="BS48" s="245"/>
      <c r="BT48" s="245"/>
      <c r="BU48" s="245"/>
      <c r="BV48" s="245"/>
      <c r="BW48" s="245"/>
      <c r="BX48" s="245"/>
      <c r="BY48" s="245"/>
      <c r="BZ48" s="245"/>
      <c r="CA48" s="245"/>
      <c r="CB48" s="246"/>
    </row>
    <row r="51" spans="1:80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</row>
    <row r="52" spans="1:80" ht="15" customHeight="1" x14ac:dyDescent="0.2">
      <c r="A52" s="101" t="s">
        <v>829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 t="s">
        <v>834</v>
      </c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</row>
    <row r="53" spans="1:80" s="14" customFormat="1" ht="10.5" x14ac:dyDescent="0.25">
      <c r="A53" s="102" t="s">
        <v>831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 t="s">
        <v>832</v>
      </c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 t="s">
        <v>833</v>
      </c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</row>
    <row r="54" spans="1:80" x14ac:dyDescent="0.2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</row>
  </sheetData>
  <mergeCells count="92">
    <mergeCell ref="A53:AC53"/>
    <mergeCell ref="AD53:BI53"/>
    <mergeCell ref="BJ53:CB53"/>
    <mergeCell ref="A47:AU47"/>
    <mergeCell ref="AV47:BM48"/>
    <mergeCell ref="BN47:CB48"/>
    <mergeCell ref="A48:AU48"/>
    <mergeCell ref="A52:AC52"/>
    <mergeCell ref="AD52:BI52"/>
    <mergeCell ref="BJ52:CB52"/>
    <mergeCell ref="A45:AU45"/>
    <mergeCell ref="AV45:BM46"/>
    <mergeCell ref="BN45:CB46"/>
    <mergeCell ref="A46:AU46"/>
    <mergeCell ref="A43:AU43"/>
    <mergeCell ref="AV43:BM44"/>
    <mergeCell ref="BN43:CB44"/>
    <mergeCell ref="A44:AU44"/>
    <mergeCell ref="A42:AU42"/>
    <mergeCell ref="A40:AU40"/>
    <mergeCell ref="AV40:BM42"/>
    <mergeCell ref="BN40:CB42"/>
    <mergeCell ref="A41:AU41"/>
    <mergeCell ref="A38:AU38"/>
    <mergeCell ref="AV38:BM39"/>
    <mergeCell ref="BN38:CB39"/>
    <mergeCell ref="A39:AU39"/>
    <mergeCell ref="A36:AU36"/>
    <mergeCell ref="AV36:BM37"/>
    <mergeCell ref="BN36:CB37"/>
    <mergeCell ref="A37:AU37"/>
    <mergeCell ref="A34:AU34"/>
    <mergeCell ref="AV34:BM35"/>
    <mergeCell ref="BN34:CB35"/>
    <mergeCell ref="A35:AU35"/>
    <mergeCell ref="A32:AU32"/>
    <mergeCell ref="AV32:BM33"/>
    <mergeCell ref="BN32:CB33"/>
    <mergeCell ref="A33:AU33"/>
    <mergeCell ref="A30:AU30"/>
    <mergeCell ref="AV30:BM31"/>
    <mergeCell ref="BN30:CB31"/>
    <mergeCell ref="A31:AU31"/>
    <mergeCell ref="A28:AU28"/>
    <mergeCell ref="AV28:BM29"/>
    <mergeCell ref="BN28:CB29"/>
    <mergeCell ref="A29:AU29"/>
    <mergeCell ref="A26:AU26"/>
    <mergeCell ref="AV26:BM27"/>
    <mergeCell ref="BN26:CB27"/>
    <mergeCell ref="A27:AU27"/>
    <mergeCell ref="A24:AU24"/>
    <mergeCell ref="AV24:BM25"/>
    <mergeCell ref="BN24:CB25"/>
    <mergeCell ref="A25:AU25"/>
    <mergeCell ref="A22:AU22"/>
    <mergeCell ref="AV22:BM23"/>
    <mergeCell ref="BN22:CB23"/>
    <mergeCell ref="A23:AU23"/>
    <mergeCell ref="A20:AU20"/>
    <mergeCell ref="AV20:BM21"/>
    <mergeCell ref="BN20:CB21"/>
    <mergeCell ref="A21:AU21"/>
    <mergeCell ref="A13:AU13"/>
    <mergeCell ref="AV13:BM13"/>
    <mergeCell ref="BN13:CB13"/>
    <mergeCell ref="A14:AU14"/>
    <mergeCell ref="AV14:BM15"/>
    <mergeCell ref="BN14:CB15"/>
    <mergeCell ref="A15:AU15"/>
    <mergeCell ref="A16:AU16"/>
    <mergeCell ref="AV16:BM17"/>
    <mergeCell ref="BN16:CB17"/>
    <mergeCell ref="A17:AU17"/>
    <mergeCell ref="A18:AU18"/>
    <mergeCell ref="AV18:BM19"/>
    <mergeCell ref="BN18:CB19"/>
    <mergeCell ref="A19:AU19"/>
    <mergeCell ref="A10:AU10"/>
    <mergeCell ref="AV10:BM10"/>
    <mergeCell ref="BN10:CB10"/>
    <mergeCell ref="A11:AU11"/>
    <mergeCell ref="AV11:BM12"/>
    <mergeCell ref="BN11:CB12"/>
    <mergeCell ref="A12:AU12"/>
    <mergeCell ref="A3:CB3"/>
    <mergeCell ref="A4:CB4"/>
    <mergeCell ref="D6:BY6"/>
    <mergeCell ref="D7:BY7"/>
    <mergeCell ref="A9:AU9"/>
    <mergeCell ref="AV9:BM9"/>
    <mergeCell ref="BN9:CB9"/>
  </mergeCells>
  <pageMargins left="0.7" right="0.7" top="0.75" bottom="0.75" header="0.3" footer="0.3"/>
  <pageSetup paperSize="9" scale="9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J35"/>
  <sheetViews>
    <sheetView topLeftCell="A7" zoomScaleNormal="100" workbookViewId="0">
      <selection activeCell="AT28" sqref="AT28:CB29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429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103" t="s">
        <v>412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6" spans="1:80" ht="15" customHeight="1" x14ac:dyDescent="0.25">
      <c r="D6" s="85" t="s">
        <v>11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</row>
    <row r="7" spans="1:80" s="13" customFormat="1" ht="10.5" x14ac:dyDescent="0.2">
      <c r="D7" s="86" t="s">
        <v>290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9" spans="1:80" ht="12.75" customHeight="1" x14ac:dyDescent="0.2">
      <c r="A9" s="121" t="s">
        <v>23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3"/>
      <c r="AI9" s="121" t="s">
        <v>413</v>
      </c>
      <c r="AJ9" s="122"/>
      <c r="AK9" s="122"/>
      <c r="AL9" s="122"/>
      <c r="AM9" s="122"/>
      <c r="AN9" s="122"/>
      <c r="AO9" s="122"/>
      <c r="AP9" s="122"/>
      <c r="AQ9" s="122"/>
      <c r="AR9" s="122"/>
      <c r="AS9" s="123"/>
      <c r="AT9" s="121" t="s">
        <v>29</v>
      </c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  <c r="BX9" s="122"/>
      <c r="BY9" s="122"/>
      <c r="BZ9" s="122"/>
      <c r="CA9" s="122"/>
      <c r="CB9" s="123"/>
    </row>
    <row r="10" spans="1:80" ht="12.75" customHeight="1" x14ac:dyDescent="0.2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3"/>
      <c r="AI10" s="151" t="s">
        <v>335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3"/>
      <c r="AT10" s="151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3"/>
    </row>
    <row r="11" spans="1:80" ht="12.75" customHeight="1" x14ac:dyDescent="0.2">
      <c r="A11" s="124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6"/>
      <c r="AI11" s="124" t="s">
        <v>336</v>
      </c>
      <c r="AJ11" s="125"/>
      <c r="AK11" s="125"/>
      <c r="AL11" s="125"/>
      <c r="AM11" s="125"/>
      <c r="AN11" s="125"/>
      <c r="AO11" s="125"/>
      <c r="AP11" s="125"/>
      <c r="AQ11" s="125"/>
      <c r="AR11" s="125"/>
      <c r="AS11" s="126"/>
      <c r="AT11" s="124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6"/>
    </row>
    <row r="12" spans="1:80" ht="12.75" customHeight="1" x14ac:dyDescent="0.2">
      <c r="A12" s="203" t="s">
        <v>414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5"/>
      <c r="AI12" s="157" t="s">
        <v>415</v>
      </c>
      <c r="AJ12" s="122"/>
      <c r="AK12" s="122"/>
      <c r="AL12" s="122"/>
      <c r="AM12" s="122"/>
      <c r="AN12" s="122"/>
      <c r="AO12" s="122"/>
      <c r="AP12" s="122"/>
      <c r="AQ12" s="122"/>
      <c r="AR12" s="122"/>
      <c r="AS12" s="123"/>
      <c r="AT12" s="121">
        <f>SUM('Форма 4.1.'!BN34:CB35)</f>
        <v>0</v>
      </c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</row>
    <row r="13" spans="1:80" ht="12.75" customHeight="1" x14ac:dyDescent="0.25">
      <c r="A13" s="209" t="s">
        <v>338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1"/>
      <c r="AI13" s="249"/>
      <c r="AJ13" s="152"/>
      <c r="AK13" s="152"/>
      <c r="AL13" s="152"/>
      <c r="AM13" s="152"/>
      <c r="AN13" s="152"/>
      <c r="AO13" s="152"/>
      <c r="AP13" s="152"/>
      <c r="AQ13" s="152"/>
      <c r="AR13" s="152"/>
      <c r="AS13" s="153"/>
      <c r="AT13" s="151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3"/>
    </row>
    <row r="14" spans="1:80" ht="12.75" customHeight="1" x14ac:dyDescent="0.2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13"/>
      <c r="X14" s="213"/>
      <c r="Y14" s="213"/>
      <c r="Z14" s="213"/>
      <c r="AA14" s="213"/>
      <c r="AB14" s="213"/>
      <c r="AC14" s="213"/>
      <c r="AD14" s="213"/>
      <c r="AE14" s="213"/>
      <c r="AF14" s="213"/>
      <c r="AG14" s="213"/>
      <c r="AH14" s="214"/>
      <c r="AI14" s="124"/>
      <c r="AJ14" s="125"/>
      <c r="AK14" s="125"/>
      <c r="AL14" s="125"/>
      <c r="AM14" s="125"/>
      <c r="AN14" s="125"/>
      <c r="AO14" s="125"/>
      <c r="AP14" s="125"/>
      <c r="AQ14" s="125"/>
      <c r="AR14" s="125"/>
      <c r="AS14" s="126"/>
      <c r="AT14" s="124"/>
      <c r="AU14" s="125"/>
      <c r="AV14" s="125"/>
      <c r="AW14" s="125"/>
      <c r="AX14" s="125"/>
      <c r="AY14" s="125"/>
      <c r="AZ14" s="125"/>
      <c r="BA14" s="125"/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</row>
    <row r="15" spans="1:80" ht="12.75" customHeight="1" x14ac:dyDescent="0.2">
      <c r="A15" s="203" t="s">
        <v>416</v>
      </c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5"/>
      <c r="AI15" s="157" t="s">
        <v>417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3"/>
      <c r="AT15" s="248" t="s">
        <v>334</v>
      </c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3"/>
    </row>
    <row r="16" spans="1:80" ht="12.75" customHeight="1" x14ac:dyDescent="0.25">
      <c r="A16" s="209" t="s">
        <v>418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1"/>
      <c r="AI16" s="124"/>
      <c r="AJ16" s="125"/>
      <c r="AK16" s="125"/>
      <c r="AL16" s="125"/>
      <c r="AM16" s="125"/>
      <c r="AN16" s="125"/>
      <c r="AO16" s="125"/>
      <c r="AP16" s="125"/>
      <c r="AQ16" s="125"/>
      <c r="AR16" s="125"/>
      <c r="AS16" s="126"/>
      <c r="AT16" s="244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6"/>
    </row>
    <row r="17" spans="1:80" ht="12.75" customHeight="1" x14ac:dyDescent="0.2">
      <c r="A17" s="203" t="s">
        <v>337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5"/>
      <c r="AI17" s="157" t="s">
        <v>417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3"/>
      <c r="AT17" s="248" t="s">
        <v>334</v>
      </c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3"/>
    </row>
    <row r="18" spans="1:80" ht="12.75" customHeight="1" x14ac:dyDescent="0.25">
      <c r="A18" s="209" t="s">
        <v>419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1"/>
      <c r="AI18" s="124"/>
      <c r="AJ18" s="125"/>
      <c r="AK18" s="125"/>
      <c r="AL18" s="125"/>
      <c r="AM18" s="125"/>
      <c r="AN18" s="125"/>
      <c r="AO18" s="125"/>
      <c r="AP18" s="125"/>
      <c r="AQ18" s="125"/>
      <c r="AR18" s="125"/>
      <c r="AS18" s="126"/>
      <c r="AT18" s="244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6"/>
    </row>
    <row r="19" spans="1:80" ht="12.75" customHeight="1" x14ac:dyDescent="0.2">
      <c r="A19" s="203" t="s">
        <v>339</v>
      </c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  <c r="AI19" s="157" t="s">
        <v>417</v>
      </c>
      <c r="AJ19" s="122"/>
      <c r="AK19" s="122"/>
      <c r="AL19" s="122"/>
      <c r="AM19" s="122"/>
      <c r="AN19" s="122"/>
      <c r="AO19" s="122"/>
      <c r="AP19" s="122"/>
      <c r="AQ19" s="122"/>
      <c r="AR19" s="122"/>
      <c r="AS19" s="123"/>
      <c r="AT19" s="247" t="s">
        <v>334</v>
      </c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3"/>
    </row>
    <row r="20" spans="1:80" ht="12.75" customHeight="1" x14ac:dyDescent="0.25">
      <c r="A20" s="209" t="s">
        <v>420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1"/>
      <c r="AI20" s="249"/>
      <c r="AJ20" s="152"/>
      <c r="AK20" s="152"/>
      <c r="AL20" s="152"/>
      <c r="AM20" s="152"/>
      <c r="AN20" s="152"/>
      <c r="AO20" s="152"/>
      <c r="AP20" s="152"/>
      <c r="AQ20" s="152"/>
      <c r="AR20" s="152"/>
      <c r="AS20" s="153"/>
      <c r="AT20" s="151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3"/>
    </row>
    <row r="21" spans="1:80" ht="12.75" customHeight="1" x14ac:dyDescent="0.2">
      <c r="A21" s="212"/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4"/>
      <c r="AI21" s="124"/>
      <c r="AJ21" s="125"/>
      <c r="AK21" s="125"/>
      <c r="AL21" s="125"/>
      <c r="AM21" s="125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</row>
    <row r="22" spans="1:80" ht="12.75" customHeight="1" x14ac:dyDescent="0.2">
      <c r="A22" s="203" t="s">
        <v>421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4"/>
      <c r="AE22" s="204"/>
      <c r="AF22" s="204"/>
      <c r="AG22" s="204"/>
      <c r="AH22" s="205"/>
      <c r="AI22" s="157" t="s">
        <v>417</v>
      </c>
      <c r="AJ22" s="122"/>
      <c r="AK22" s="122"/>
      <c r="AL22" s="122"/>
      <c r="AM22" s="122"/>
      <c r="AN22" s="122"/>
      <c r="AO22" s="122"/>
      <c r="AP22" s="122"/>
      <c r="AQ22" s="122"/>
      <c r="AR22" s="122"/>
      <c r="AS22" s="123"/>
      <c r="AT22" s="121">
        <f>SUM('Форма 4.1.'!BN43:CB44)</f>
        <v>0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3"/>
    </row>
    <row r="23" spans="1:80" ht="12.75" customHeight="1" x14ac:dyDescent="0.25">
      <c r="A23" s="212" t="s">
        <v>422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4"/>
      <c r="AI23" s="124"/>
      <c r="AJ23" s="125"/>
      <c r="AK23" s="125"/>
      <c r="AL23" s="125"/>
      <c r="AM23" s="125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6"/>
    </row>
    <row r="24" spans="1:80" ht="12.75" customHeight="1" x14ac:dyDescent="0.2">
      <c r="A24" s="203" t="s">
        <v>423</v>
      </c>
      <c r="B24" s="204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4"/>
      <c r="P24" s="204"/>
      <c r="Q24" s="204"/>
      <c r="R24" s="204"/>
      <c r="S24" s="204"/>
      <c r="T24" s="204"/>
      <c r="U24" s="204"/>
      <c r="V24" s="204"/>
      <c r="W24" s="204"/>
      <c r="X24" s="204"/>
      <c r="Y24" s="204"/>
      <c r="Z24" s="204"/>
      <c r="AA24" s="204"/>
      <c r="AB24" s="204"/>
      <c r="AC24" s="204"/>
      <c r="AD24" s="204"/>
      <c r="AE24" s="204"/>
      <c r="AF24" s="204"/>
      <c r="AG24" s="204"/>
      <c r="AH24" s="205"/>
      <c r="AI24" s="157" t="s">
        <v>417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3"/>
      <c r="AT24" s="121">
        <f>SUM('Форма 4.1.'!BN45:CB46)</f>
        <v>0</v>
      </c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2"/>
      <c r="BG24" s="122"/>
      <c r="BH24" s="122"/>
      <c r="BI24" s="122"/>
      <c r="BJ24" s="122"/>
      <c r="BK24" s="122"/>
      <c r="BL24" s="122"/>
      <c r="BM24" s="122"/>
      <c r="BN24" s="122"/>
      <c r="BO24" s="122"/>
      <c r="BP24" s="122"/>
      <c r="BQ24" s="122"/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3"/>
    </row>
    <row r="25" spans="1:80" ht="12.75" customHeight="1" x14ac:dyDescent="0.25">
      <c r="A25" s="212" t="s">
        <v>424</v>
      </c>
      <c r="B25" s="213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213"/>
      <c r="AC25" s="213"/>
      <c r="AD25" s="213"/>
      <c r="AE25" s="213"/>
      <c r="AF25" s="213"/>
      <c r="AG25" s="213"/>
      <c r="AH25" s="214"/>
      <c r="AI25" s="124"/>
      <c r="AJ25" s="125"/>
      <c r="AK25" s="125"/>
      <c r="AL25" s="125"/>
      <c r="AM25" s="125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6"/>
    </row>
    <row r="26" spans="1:80" ht="12.75" customHeight="1" x14ac:dyDescent="0.2">
      <c r="A26" s="203" t="s">
        <v>425</v>
      </c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204"/>
      <c r="AF26" s="204"/>
      <c r="AG26" s="204"/>
      <c r="AH26" s="205"/>
      <c r="AI26" s="157" t="s">
        <v>417</v>
      </c>
      <c r="AJ26" s="122"/>
      <c r="AK26" s="122"/>
      <c r="AL26" s="122"/>
      <c r="AM26" s="122"/>
      <c r="AN26" s="122"/>
      <c r="AO26" s="122"/>
      <c r="AP26" s="122"/>
      <c r="AQ26" s="122"/>
      <c r="AR26" s="122"/>
      <c r="AS26" s="123"/>
      <c r="AT26" s="248" t="s">
        <v>334</v>
      </c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3"/>
    </row>
    <row r="27" spans="1:80" ht="12.75" customHeight="1" x14ac:dyDescent="0.25">
      <c r="A27" s="212" t="s">
        <v>426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4"/>
      <c r="AI27" s="124"/>
      <c r="AJ27" s="125"/>
      <c r="AK27" s="125"/>
      <c r="AL27" s="125"/>
      <c r="AM27" s="125"/>
      <c r="AN27" s="125"/>
      <c r="AO27" s="125"/>
      <c r="AP27" s="125"/>
      <c r="AQ27" s="125"/>
      <c r="AR27" s="125"/>
      <c r="AS27" s="126"/>
      <c r="AT27" s="244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6"/>
    </row>
    <row r="28" spans="1:80" ht="12.75" customHeight="1" x14ac:dyDescent="0.2">
      <c r="A28" s="203" t="s">
        <v>427</v>
      </c>
      <c r="B28" s="204"/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204"/>
      <c r="AF28" s="204"/>
      <c r="AG28" s="204"/>
      <c r="AH28" s="205"/>
      <c r="AI28" s="157" t="s">
        <v>417</v>
      </c>
      <c r="AJ28" s="122"/>
      <c r="AK28" s="122"/>
      <c r="AL28" s="122"/>
      <c r="AM28" s="122"/>
      <c r="AN28" s="122"/>
      <c r="AO28" s="122"/>
      <c r="AP28" s="122"/>
      <c r="AQ28" s="122"/>
      <c r="AR28" s="122"/>
      <c r="AS28" s="123"/>
      <c r="AT28" s="121">
        <f>0.65*AT12+0.25*AT22+0.1*AT24</f>
        <v>0</v>
      </c>
      <c r="AU28" s="122"/>
      <c r="AV28" s="122"/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/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3"/>
    </row>
    <row r="29" spans="1:80" ht="12.75" customHeight="1" x14ac:dyDescent="0.25">
      <c r="A29" s="212" t="s">
        <v>340</v>
      </c>
      <c r="B29" s="213"/>
      <c r="C29" s="213"/>
      <c r="D29" s="213"/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4"/>
      <c r="AI29" s="124"/>
      <c r="AJ29" s="125"/>
      <c r="AK29" s="125"/>
      <c r="AL29" s="125"/>
      <c r="AM29" s="125"/>
      <c r="AN29" s="125"/>
      <c r="AO29" s="125"/>
      <c r="AP29" s="125"/>
      <c r="AQ29" s="125"/>
      <c r="AR29" s="125"/>
      <c r="AS29" s="126"/>
      <c r="AT29" s="124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BY29" s="125"/>
      <c r="BZ29" s="125"/>
      <c r="CA29" s="125"/>
      <c r="CB29" s="126"/>
    </row>
    <row r="33" spans="1:88" ht="15" customHeight="1" x14ac:dyDescent="0.2">
      <c r="A33" s="101" t="s">
        <v>829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 t="s">
        <v>834</v>
      </c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64"/>
      <c r="CD33" s="64"/>
      <c r="CE33" s="64"/>
      <c r="CF33" s="64"/>
      <c r="CG33" s="64"/>
      <c r="CH33" s="64"/>
      <c r="CI33" s="64"/>
      <c r="CJ33" s="64"/>
    </row>
    <row r="34" spans="1:88" s="14" customFormat="1" ht="10.5" x14ac:dyDescent="0.25">
      <c r="A34" s="102" t="s">
        <v>831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 t="s">
        <v>832</v>
      </c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 t="s">
        <v>833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65"/>
      <c r="CD34" s="65"/>
      <c r="CE34" s="65"/>
      <c r="CF34" s="65"/>
      <c r="CG34" s="65"/>
      <c r="CH34" s="65"/>
      <c r="CI34" s="65"/>
      <c r="CJ34" s="65"/>
    </row>
    <row r="35" spans="1:88" x14ac:dyDescent="0.2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</row>
  </sheetData>
  <mergeCells count="53">
    <mergeCell ref="AT15:CB16"/>
    <mergeCell ref="AT17:CB18"/>
    <mergeCell ref="AT19:CB21"/>
    <mergeCell ref="AT22:CB23"/>
    <mergeCell ref="AT24:CB25"/>
    <mergeCell ref="AT26:CB27"/>
    <mergeCell ref="A33:AC33"/>
    <mergeCell ref="AD33:BI33"/>
    <mergeCell ref="BJ33:CB33"/>
    <mergeCell ref="A34:AC34"/>
    <mergeCell ref="AD34:BI34"/>
    <mergeCell ref="BJ34:CB34"/>
    <mergeCell ref="A26:AH26"/>
    <mergeCell ref="AI26:AS27"/>
    <mergeCell ref="A27:AH27"/>
    <mergeCell ref="A28:AH28"/>
    <mergeCell ref="AI28:AS29"/>
    <mergeCell ref="AT28:CB29"/>
    <mergeCell ref="A29:AH29"/>
    <mergeCell ref="A22:AH22"/>
    <mergeCell ref="AI22:AS23"/>
    <mergeCell ref="A23:AH23"/>
    <mergeCell ref="A24:AH24"/>
    <mergeCell ref="AI24:AS25"/>
    <mergeCell ref="A25:AH25"/>
    <mergeCell ref="A19:AH19"/>
    <mergeCell ref="AI19:AS21"/>
    <mergeCell ref="A20:AH20"/>
    <mergeCell ref="A21:AH21"/>
    <mergeCell ref="A15:AH15"/>
    <mergeCell ref="AI15:AS16"/>
    <mergeCell ref="A16:AH16"/>
    <mergeCell ref="A17:AH17"/>
    <mergeCell ref="AI17:AS18"/>
    <mergeCell ref="A18:AH18"/>
    <mergeCell ref="A12:AH12"/>
    <mergeCell ref="AI12:AS14"/>
    <mergeCell ref="A13:AH13"/>
    <mergeCell ref="A14:AH14"/>
    <mergeCell ref="AT12:CB14"/>
    <mergeCell ref="A10:AH10"/>
    <mergeCell ref="AI10:AS10"/>
    <mergeCell ref="AT10:CB10"/>
    <mergeCell ref="A11:AH11"/>
    <mergeCell ref="AI11:AS11"/>
    <mergeCell ref="AT11:CB11"/>
    <mergeCell ref="A3:CB3"/>
    <mergeCell ref="A4:CB4"/>
    <mergeCell ref="D6:BY6"/>
    <mergeCell ref="D7:BY7"/>
    <mergeCell ref="A9:AH9"/>
    <mergeCell ref="AI9:AS9"/>
    <mergeCell ref="AT9:CB9"/>
  </mergeCells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9"/>
  <sheetViews>
    <sheetView zoomScale="90" zoomScaleNormal="90" workbookViewId="0">
      <pane ySplit="12" topLeftCell="A97" activePane="bottomLeft" state="frozen"/>
      <selection pane="bottomLeft" activeCell="P120" sqref="P120"/>
    </sheetView>
  </sheetViews>
  <sheetFormatPr defaultRowHeight="12.75" x14ac:dyDescent="0.2"/>
  <cols>
    <col min="1" max="1" width="5.28515625" style="25" customWidth="1"/>
    <col min="2" max="2" width="5.85546875" style="25" customWidth="1"/>
    <col min="3" max="3" width="3.7109375" style="25" customWidth="1"/>
    <col min="4" max="4" width="18.5703125" style="25" customWidth="1"/>
    <col min="5" max="5" width="5.5703125" style="25" customWidth="1"/>
    <col min="6" max="6" width="14.42578125" style="25" customWidth="1"/>
    <col min="7" max="7" width="14.85546875" style="25" customWidth="1"/>
    <col min="8" max="8" width="5.7109375" style="25" customWidth="1"/>
    <col min="9" max="9" width="13.140625" style="25" customWidth="1"/>
    <col min="10" max="29" width="9.140625" style="25"/>
    <col min="30" max="30" width="12.28515625" style="25" customWidth="1"/>
    <col min="31" max="31" width="12.85546875" style="25" customWidth="1"/>
    <col min="32" max="16384" width="9.140625" style="25"/>
  </cols>
  <sheetData>
    <row r="1" spans="1:32" ht="18.75" x14ac:dyDescent="0.3">
      <c r="A1" s="260" t="s">
        <v>363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</row>
    <row r="2" spans="1:32" ht="18.75" x14ac:dyDescent="0.3">
      <c r="A2" s="260" t="s">
        <v>362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</row>
    <row r="3" spans="1:32" ht="18.75" x14ac:dyDescent="0.3">
      <c r="A3" s="260" t="s">
        <v>724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</row>
    <row r="4" spans="1:32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32" ht="18.75" x14ac:dyDescent="0.3">
      <c r="A5" s="261" t="s">
        <v>11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</row>
    <row r="6" spans="1:32" x14ac:dyDescent="0.2">
      <c r="A6" s="262" t="s">
        <v>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</row>
    <row r="7" spans="1:32" ht="13.5" thickBot="1" x14ac:dyDescent="0.25"/>
    <row r="8" spans="1:32" ht="18" customHeight="1" thickBot="1" x14ac:dyDescent="0.25">
      <c r="A8" s="263" t="s">
        <v>341</v>
      </c>
      <c r="B8" s="264"/>
      <c r="C8" s="264"/>
      <c r="D8" s="264"/>
      <c r="E8" s="264"/>
      <c r="F8" s="264"/>
      <c r="G8" s="264"/>
      <c r="H8" s="264"/>
      <c r="I8" s="265"/>
      <c r="J8" s="264" t="s">
        <v>342</v>
      </c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5"/>
      <c r="W8" s="250" t="s">
        <v>470</v>
      </c>
      <c r="X8" s="252" t="s">
        <v>471</v>
      </c>
      <c r="Y8" s="253"/>
      <c r="Z8" s="254"/>
      <c r="AA8" s="258" t="s">
        <v>472</v>
      </c>
    </row>
    <row r="9" spans="1:32" ht="24.75" customHeight="1" thickBot="1" x14ac:dyDescent="0.25">
      <c r="A9" s="250" t="s">
        <v>473</v>
      </c>
      <c r="B9" s="250" t="s">
        <v>474</v>
      </c>
      <c r="C9" s="250" t="s">
        <v>343</v>
      </c>
      <c r="D9" s="250" t="s">
        <v>475</v>
      </c>
      <c r="E9" s="250" t="s">
        <v>476</v>
      </c>
      <c r="F9" s="250" t="s">
        <v>477</v>
      </c>
      <c r="G9" s="250" t="s">
        <v>478</v>
      </c>
      <c r="H9" s="250" t="s">
        <v>344</v>
      </c>
      <c r="I9" s="250" t="s">
        <v>479</v>
      </c>
      <c r="J9" s="258" t="s">
        <v>480</v>
      </c>
      <c r="K9" s="250" t="s">
        <v>481</v>
      </c>
      <c r="L9" s="250" t="s">
        <v>482</v>
      </c>
      <c r="M9" s="263" t="s">
        <v>483</v>
      </c>
      <c r="N9" s="264"/>
      <c r="O9" s="264"/>
      <c r="P9" s="264"/>
      <c r="Q9" s="264"/>
      <c r="R9" s="264"/>
      <c r="S9" s="264"/>
      <c r="T9" s="264"/>
      <c r="U9" s="265"/>
      <c r="V9" s="250" t="s">
        <v>484</v>
      </c>
      <c r="W9" s="251"/>
      <c r="X9" s="255"/>
      <c r="Y9" s="256"/>
      <c r="Z9" s="257"/>
      <c r="AA9" s="259"/>
    </row>
    <row r="10" spans="1:32" ht="27.75" customHeight="1" thickBot="1" x14ac:dyDescent="0.25">
      <c r="A10" s="251"/>
      <c r="B10" s="251"/>
      <c r="C10" s="251"/>
      <c r="D10" s="251"/>
      <c r="E10" s="251"/>
      <c r="F10" s="251"/>
      <c r="G10" s="251"/>
      <c r="H10" s="251"/>
      <c r="I10" s="251"/>
      <c r="J10" s="259"/>
      <c r="K10" s="251"/>
      <c r="L10" s="251"/>
      <c r="M10" s="250" t="s">
        <v>345</v>
      </c>
      <c r="N10" s="263" t="s">
        <v>485</v>
      </c>
      <c r="O10" s="264"/>
      <c r="P10" s="265"/>
      <c r="Q10" s="263" t="s">
        <v>486</v>
      </c>
      <c r="R10" s="264"/>
      <c r="S10" s="264"/>
      <c r="T10" s="265"/>
      <c r="U10" s="250" t="s">
        <v>487</v>
      </c>
      <c r="V10" s="251"/>
      <c r="W10" s="251"/>
      <c r="X10" s="250" t="s">
        <v>488</v>
      </c>
      <c r="Y10" s="250" t="s">
        <v>346</v>
      </c>
      <c r="Z10" s="250" t="s">
        <v>347</v>
      </c>
      <c r="AA10" s="259"/>
    </row>
    <row r="11" spans="1:32" ht="128.25" customHeight="1" thickBot="1" x14ac:dyDescent="0.25">
      <c r="A11" s="251"/>
      <c r="B11" s="251"/>
      <c r="C11" s="251"/>
      <c r="D11" s="251"/>
      <c r="E11" s="251"/>
      <c r="F11" s="251"/>
      <c r="G11" s="251"/>
      <c r="H11" s="251"/>
      <c r="I11" s="251"/>
      <c r="J11" s="259"/>
      <c r="K11" s="251"/>
      <c r="L11" s="251"/>
      <c r="M11" s="251"/>
      <c r="N11" s="27" t="s">
        <v>349</v>
      </c>
      <c r="O11" s="27" t="s">
        <v>350</v>
      </c>
      <c r="P11" s="27" t="s">
        <v>351</v>
      </c>
      <c r="Q11" s="27" t="s">
        <v>381</v>
      </c>
      <c r="R11" s="27" t="s">
        <v>382</v>
      </c>
      <c r="S11" s="27" t="s">
        <v>489</v>
      </c>
      <c r="T11" s="27" t="s">
        <v>490</v>
      </c>
      <c r="U11" s="251"/>
      <c r="V11" s="251"/>
      <c r="W11" s="251"/>
      <c r="X11" s="251"/>
      <c r="Y11" s="251"/>
      <c r="Z11" s="251"/>
      <c r="AA11" s="259"/>
      <c r="AB11" s="25" t="s">
        <v>825</v>
      </c>
      <c r="AC11" s="25" t="s">
        <v>826</v>
      </c>
      <c r="AD11" s="25" t="s">
        <v>827</v>
      </c>
      <c r="AE11" s="25" t="s">
        <v>828</v>
      </c>
    </row>
    <row r="12" spans="1:32" ht="13.5" thickBot="1" x14ac:dyDescent="0.25">
      <c r="A12" s="33">
        <v>1</v>
      </c>
      <c r="B12" s="33">
        <v>2</v>
      </c>
      <c r="C12" s="33">
        <v>3</v>
      </c>
      <c r="D12" s="33">
        <v>4</v>
      </c>
      <c r="E12" s="33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33">
        <v>15</v>
      </c>
      <c r="P12" s="33">
        <v>16</v>
      </c>
      <c r="Q12" s="33">
        <v>17</v>
      </c>
      <c r="R12" s="33">
        <v>18</v>
      </c>
      <c r="S12" s="33">
        <v>19</v>
      </c>
      <c r="T12" s="33">
        <v>20</v>
      </c>
      <c r="U12" s="33">
        <v>21</v>
      </c>
      <c r="V12" s="33">
        <v>22</v>
      </c>
      <c r="W12" s="33">
        <v>23</v>
      </c>
      <c r="X12" s="33">
        <v>24</v>
      </c>
      <c r="Y12" s="33">
        <v>25</v>
      </c>
      <c r="Z12" s="33">
        <v>26</v>
      </c>
      <c r="AA12" s="33">
        <v>27</v>
      </c>
    </row>
    <row r="13" spans="1:32" x14ac:dyDescent="0.2">
      <c r="A13" s="34">
        <v>1</v>
      </c>
      <c r="B13" s="35" t="s">
        <v>386</v>
      </c>
      <c r="C13" s="35" t="s">
        <v>454</v>
      </c>
      <c r="D13" s="35" t="s">
        <v>464</v>
      </c>
      <c r="E13" s="35" t="s">
        <v>465</v>
      </c>
      <c r="F13" s="35" t="s">
        <v>466</v>
      </c>
      <c r="G13" s="35" t="s">
        <v>467</v>
      </c>
      <c r="H13" s="35" t="s">
        <v>355</v>
      </c>
      <c r="I13" s="35">
        <v>2</v>
      </c>
      <c r="J13" s="35" t="s">
        <v>454</v>
      </c>
      <c r="K13" s="35">
        <v>0</v>
      </c>
      <c r="L13" s="35">
        <v>0</v>
      </c>
      <c r="M13" s="35">
        <v>1</v>
      </c>
      <c r="N13" s="35">
        <v>0</v>
      </c>
      <c r="O13" s="35">
        <v>0</v>
      </c>
      <c r="P13" s="35">
        <v>1</v>
      </c>
      <c r="Q13" s="35">
        <v>0</v>
      </c>
      <c r="R13" s="35">
        <v>0</v>
      </c>
      <c r="S13" s="35">
        <v>0</v>
      </c>
      <c r="T13" s="35">
        <v>1</v>
      </c>
      <c r="U13" s="35">
        <v>0</v>
      </c>
      <c r="V13" s="35">
        <v>56</v>
      </c>
      <c r="W13" s="35"/>
      <c r="X13" s="35">
        <v>0</v>
      </c>
      <c r="Y13" s="35" t="s">
        <v>452</v>
      </c>
      <c r="Z13" s="35" t="s">
        <v>468</v>
      </c>
      <c r="AA13" s="36">
        <v>1</v>
      </c>
      <c r="AB13" s="49"/>
      <c r="AD13" s="25">
        <f>I13*M13</f>
        <v>2</v>
      </c>
      <c r="AE13" s="25">
        <f>M13</f>
        <v>1</v>
      </c>
      <c r="AF13" s="25">
        <f>M13-AE13</f>
        <v>0</v>
      </c>
    </row>
    <row r="14" spans="1:32" ht="38.25" x14ac:dyDescent="0.2">
      <c r="A14" s="37">
        <v>2</v>
      </c>
      <c r="B14" s="28" t="s">
        <v>386</v>
      </c>
      <c r="C14" s="28" t="s">
        <v>454</v>
      </c>
      <c r="D14" s="28" t="s">
        <v>491</v>
      </c>
      <c r="E14" s="28" t="s">
        <v>453</v>
      </c>
      <c r="F14" s="28" t="s">
        <v>492</v>
      </c>
      <c r="G14" s="28" t="s">
        <v>493</v>
      </c>
      <c r="H14" s="28" t="s">
        <v>355</v>
      </c>
      <c r="I14" s="28">
        <v>7</v>
      </c>
      <c r="J14" s="28" t="s">
        <v>385</v>
      </c>
      <c r="K14" s="28">
        <v>0</v>
      </c>
      <c r="L14" s="28">
        <v>0</v>
      </c>
      <c r="M14" s="28">
        <v>2</v>
      </c>
      <c r="N14" s="28">
        <v>0</v>
      </c>
      <c r="O14" s="28">
        <v>1</v>
      </c>
      <c r="P14" s="28">
        <v>1</v>
      </c>
      <c r="Q14" s="28">
        <v>0</v>
      </c>
      <c r="R14" s="28">
        <v>0</v>
      </c>
      <c r="S14" s="28">
        <v>2</v>
      </c>
      <c r="T14" s="28">
        <v>0</v>
      </c>
      <c r="U14" s="28">
        <v>0</v>
      </c>
      <c r="V14" s="28">
        <v>0</v>
      </c>
      <c r="W14" s="28"/>
      <c r="X14" s="28">
        <v>0</v>
      </c>
      <c r="Y14" s="28" t="s">
        <v>452</v>
      </c>
      <c r="Z14" s="28" t="s">
        <v>468</v>
      </c>
      <c r="AA14" s="38">
        <v>1</v>
      </c>
      <c r="AB14" s="49"/>
      <c r="AD14" s="25">
        <f>I14*M14</f>
        <v>14</v>
      </c>
      <c r="AE14" s="25">
        <f>M14</f>
        <v>2</v>
      </c>
      <c r="AF14" s="25">
        <f t="shared" ref="AF14:AF77" si="0">M14-AE14</f>
        <v>0</v>
      </c>
    </row>
    <row r="15" spans="1:32" ht="38.25" x14ac:dyDescent="0.2">
      <c r="A15" s="37">
        <v>3</v>
      </c>
      <c r="B15" s="28" t="s">
        <v>386</v>
      </c>
      <c r="C15" s="28" t="s">
        <v>454</v>
      </c>
      <c r="D15" s="28" t="s">
        <v>491</v>
      </c>
      <c r="E15" s="28" t="s">
        <v>453</v>
      </c>
      <c r="F15" s="28" t="s">
        <v>494</v>
      </c>
      <c r="G15" s="28" t="s">
        <v>495</v>
      </c>
      <c r="H15" s="28" t="s">
        <v>355</v>
      </c>
      <c r="I15" s="28">
        <v>7</v>
      </c>
      <c r="J15" s="28" t="s">
        <v>385</v>
      </c>
      <c r="K15" s="28">
        <v>0</v>
      </c>
      <c r="L15" s="28">
        <v>0</v>
      </c>
      <c r="M15" s="28">
        <v>2</v>
      </c>
      <c r="N15" s="28">
        <v>0</v>
      </c>
      <c r="O15" s="28">
        <v>1</v>
      </c>
      <c r="P15" s="28">
        <v>1</v>
      </c>
      <c r="Q15" s="28">
        <v>0</v>
      </c>
      <c r="R15" s="28">
        <v>0</v>
      </c>
      <c r="S15" s="28">
        <v>2</v>
      </c>
      <c r="T15" s="28">
        <v>0</v>
      </c>
      <c r="U15" s="28">
        <v>0</v>
      </c>
      <c r="V15" s="28">
        <v>0</v>
      </c>
      <c r="W15" s="28"/>
      <c r="X15" s="28">
        <v>0</v>
      </c>
      <c r="Y15" s="28" t="s">
        <v>452</v>
      </c>
      <c r="Z15" s="28" t="s">
        <v>468</v>
      </c>
      <c r="AA15" s="38">
        <v>1</v>
      </c>
      <c r="AB15" s="49"/>
      <c r="AD15" s="25">
        <f t="shared" ref="AD15:AD31" si="1">I15*M15</f>
        <v>14</v>
      </c>
      <c r="AE15" s="25">
        <f t="shared" ref="AE15:AE31" si="2">M15</f>
        <v>2</v>
      </c>
      <c r="AF15" s="25">
        <f t="shared" si="0"/>
        <v>0</v>
      </c>
    </row>
    <row r="16" spans="1:32" ht="25.5" x14ac:dyDescent="0.2">
      <c r="A16" s="37">
        <v>4</v>
      </c>
      <c r="B16" s="28" t="s">
        <v>386</v>
      </c>
      <c r="C16" s="28" t="s">
        <v>454</v>
      </c>
      <c r="D16" s="28" t="s">
        <v>496</v>
      </c>
      <c r="E16" s="28" t="s">
        <v>453</v>
      </c>
      <c r="F16" s="28" t="s">
        <v>497</v>
      </c>
      <c r="G16" s="28" t="s">
        <v>498</v>
      </c>
      <c r="H16" s="28" t="s">
        <v>355</v>
      </c>
      <c r="I16" s="28">
        <v>5.3330000000000002</v>
      </c>
      <c r="J16" s="28" t="s">
        <v>385</v>
      </c>
      <c r="K16" s="28">
        <v>0</v>
      </c>
      <c r="L16" s="28">
        <v>0</v>
      </c>
      <c r="M16" s="28">
        <v>3</v>
      </c>
      <c r="N16" s="28">
        <v>0</v>
      </c>
      <c r="O16" s="28">
        <v>3</v>
      </c>
      <c r="P16" s="28">
        <v>0</v>
      </c>
      <c r="Q16" s="28">
        <v>0</v>
      </c>
      <c r="R16" s="28">
        <v>0</v>
      </c>
      <c r="S16" s="28">
        <v>3</v>
      </c>
      <c r="T16" s="28">
        <v>0</v>
      </c>
      <c r="U16" s="28">
        <v>0</v>
      </c>
      <c r="V16" s="28">
        <v>0</v>
      </c>
      <c r="W16" s="28"/>
      <c r="X16" s="28">
        <v>0</v>
      </c>
      <c r="Y16" s="28" t="s">
        <v>452</v>
      </c>
      <c r="Z16" s="28" t="s">
        <v>468</v>
      </c>
      <c r="AA16" s="38">
        <v>1</v>
      </c>
      <c r="AB16" s="49"/>
      <c r="AD16" s="25">
        <f t="shared" si="1"/>
        <v>15.999000000000001</v>
      </c>
      <c r="AE16" s="25">
        <f t="shared" si="2"/>
        <v>3</v>
      </c>
      <c r="AF16" s="25">
        <f t="shared" si="0"/>
        <v>0</v>
      </c>
    </row>
    <row r="17" spans="1:32" ht="25.5" x14ac:dyDescent="0.2">
      <c r="A17" s="37">
        <v>5</v>
      </c>
      <c r="B17" s="28" t="s">
        <v>386</v>
      </c>
      <c r="C17" s="28" t="s">
        <v>454</v>
      </c>
      <c r="D17" s="28" t="s">
        <v>499</v>
      </c>
      <c r="E17" s="28" t="s">
        <v>453</v>
      </c>
      <c r="F17" s="28" t="s">
        <v>500</v>
      </c>
      <c r="G17" s="28" t="s">
        <v>501</v>
      </c>
      <c r="H17" s="28" t="s">
        <v>355</v>
      </c>
      <c r="I17" s="28">
        <v>0.5</v>
      </c>
      <c r="J17" s="28" t="s">
        <v>385</v>
      </c>
      <c r="K17" s="28">
        <v>0</v>
      </c>
      <c r="L17" s="28">
        <v>0</v>
      </c>
      <c r="M17" s="28">
        <v>6</v>
      </c>
      <c r="N17" s="28">
        <v>0</v>
      </c>
      <c r="O17" s="28">
        <v>1</v>
      </c>
      <c r="P17" s="28">
        <v>3</v>
      </c>
      <c r="Q17" s="28">
        <v>0</v>
      </c>
      <c r="R17" s="28">
        <v>0</v>
      </c>
      <c r="S17" s="28">
        <v>2</v>
      </c>
      <c r="T17" s="28">
        <v>2</v>
      </c>
      <c r="U17" s="28">
        <v>2</v>
      </c>
      <c r="V17" s="28">
        <v>0</v>
      </c>
      <c r="W17" s="28"/>
      <c r="X17" s="28">
        <v>0</v>
      </c>
      <c r="Y17" s="28" t="s">
        <v>452</v>
      </c>
      <c r="Z17" s="28" t="s">
        <v>468</v>
      </c>
      <c r="AA17" s="38">
        <v>1</v>
      </c>
      <c r="AB17" s="49"/>
      <c r="AD17" s="25">
        <f t="shared" si="1"/>
        <v>3</v>
      </c>
      <c r="AE17" s="25">
        <f t="shared" si="2"/>
        <v>6</v>
      </c>
      <c r="AF17" s="25">
        <f t="shared" si="0"/>
        <v>0</v>
      </c>
    </row>
    <row r="18" spans="1:32" ht="38.25" x14ac:dyDescent="0.2">
      <c r="A18" s="37">
        <v>6</v>
      </c>
      <c r="B18" s="28" t="s">
        <v>386</v>
      </c>
      <c r="C18" s="28" t="s">
        <v>454</v>
      </c>
      <c r="D18" s="28" t="s">
        <v>491</v>
      </c>
      <c r="E18" s="28" t="s">
        <v>453</v>
      </c>
      <c r="F18" s="28" t="s">
        <v>502</v>
      </c>
      <c r="G18" s="28" t="s">
        <v>503</v>
      </c>
      <c r="H18" s="28" t="s">
        <v>355</v>
      </c>
      <c r="I18" s="28">
        <v>7</v>
      </c>
      <c r="J18" s="28" t="s">
        <v>385</v>
      </c>
      <c r="K18" s="28">
        <v>0</v>
      </c>
      <c r="L18" s="28">
        <v>0</v>
      </c>
      <c r="M18" s="28">
        <v>2</v>
      </c>
      <c r="N18" s="28">
        <v>0</v>
      </c>
      <c r="O18" s="28">
        <v>1</v>
      </c>
      <c r="P18" s="28">
        <v>1</v>
      </c>
      <c r="Q18" s="28">
        <v>0</v>
      </c>
      <c r="R18" s="28">
        <v>0</v>
      </c>
      <c r="S18" s="28">
        <v>2</v>
      </c>
      <c r="T18" s="28">
        <v>0</v>
      </c>
      <c r="U18" s="28">
        <v>0</v>
      </c>
      <c r="V18" s="28">
        <v>0</v>
      </c>
      <c r="W18" s="28"/>
      <c r="X18" s="28">
        <v>0</v>
      </c>
      <c r="Y18" s="28" t="s">
        <v>452</v>
      </c>
      <c r="Z18" s="28" t="s">
        <v>468</v>
      </c>
      <c r="AA18" s="38">
        <v>1</v>
      </c>
      <c r="AB18" s="49"/>
      <c r="AD18" s="25">
        <f t="shared" si="1"/>
        <v>14</v>
      </c>
      <c r="AE18" s="25">
        <f t="shared" si="2"/>
        <v>2</v>
      </c>
      <c r="AF18" s="25">
        <f t="shared" si="0"/>
        <v>0</v>
      </c>
    </row>
    <row r="19" spans="1:32" ht="38.25" x14ac:dyDescent="0.2">
      <c r="A19" s="37">
        <v>7</v>
      </c>
      <c r="B19" s="28" t="s">
        <v>386</v>
      </c>
      <c r="C19" s="28" t="s">
        <v>454</v>
      </c>
      <c r="D19" s="28" t="s">
        <v>491</v>
      </c>
      <c r="E19" s="28" t="s">
        <v>453</v>
      </c>
      <c r="F19" s="28" t="s">
        <v>504</v>
      </c>
      <c r="G19" s="28" t="s">
        <v>505</v>
      </c>
      <c r="H19" s="28" t="s">
        <v>355</v>
      </c>
      <c r="I19" s="28">
        <v>7</v>
      </c>
      <c r="J19" s="28" t="s">
        <v>385</v>
      </c>
      <c r="K19" s="28">
        <v>0</v>
      </c>
      <c r="L19" s="28">
        <v>0</v>
      </c>
      <c r="M19" s="28">
        <v>2</v>
      </c>
      <c r="N19" s="28">
        <v>0</v>
      </c>
      <c r="O19" s="28">
        <v>1</v>
      </c>
      <c r="P19" s="28">
        <v>1</v>
      </c>
      <c r="Q19" s="28">
        <v>0</v>
      </c>
      <c r="R19" s="28">
        <v>0</v>
      </c>
      <c r="S19" s="28">
        <v>2</v>
      </c>
      <c r="T19" s="28">
        <v>0</v>
      </c>
      <c r="U19" s="28">
        <v>0</v>
      </c>
      <c r="V19" s="28">
        <v>0</v>
      </c>
      <c r="W19" s="28"/>
      <c r="X19" s="28">
        <v>0</v>
      </c>
      <c r="Y19" s="28" t="s">
        <v>452</v>
      </c>
      <c r="Z19" s="28" t="s">
        <v>468</v>
      </c>
      <c r="AA19" s="38">
        <v>1</v>
      </c>
      <c r="AB19" s="49"/>
      <c r="AD19" s="25">
        <f t="shared" si="1"/>
        <v>14</v>
      </c>
      <c r="AE19" s="25">
        <f t="shared" si="2"/>
        <v>2</v>
      </c>
      <c r="AF19" s="25">
        <f t="shared" si="0"/>
        <v>0</v>
      </c>
    </row>
    <row r="20" spans="1:32" ht="38.25" x14ac:dyDescent="0.2">
      <c r="A20" s="37">
        <v>8</v>
      </c>
      <c r="B20" s="28" t="s">
        <v>386</v>
      </c>
      <c r="C20" s="28" t="s">
        <v>454</v>
      </c>
      <c r="D20" s="28" t="s">
        <v>491</v>
      </c>
      <c r="E20" s="28" t="s">
        <v>453</v>
      </c>
      <c r="F20" s="28" t="s">
        <v>506</v>
      </c>
      <c r="G20" s="28" t="s">
        <v>507</v>
      </c>
      <c r="H20" s="28" t="s">
        <v>355</v>
      </c>
      <c r="I20" s="28">
        <v>7</v>
      </c>
      <c r="J20" s="28" t="s">
        <v>385</v>
      </c>
      <c r="K20" s="28">
        <v>0</v>
      </c>
      <c r="L20" s="28">
        <v>0</v>
      </c>
      <c r="M20" s="28">
        <v>2</v>
      </c>
      <c r="N20" s="28">
        <v>0</v>
      </c>
      <c r="O20" s="28">
        <v>1</v>
      </c>
      <c r="P20" s="28">
        <v>1</v>
      </c>
      <c r="Q20" s="28">
        <v>0</v>
      </c>
      <c r="R20" s="28">
        <v>0</v>
      </c>
      <c r="S20" s="28">
        <v>2</v>
      </c>
      <c r="T20" s="28">
        <v>0</v>
      </c>
      <c r="U20" s="28">
        <v>0</v>
      </c>
      <c r="V20" s="28">
        <v>0</v>
      </c>
      <c r="W20" s="28"/>
      <c r="X20" s="28">
        <v>0</v>
      </c>
      <c r="Y20" s="28" t="s">
        <v>452</v>
      </c>
      <c r="Z20" s="28" t="s">
        <v>468</v>
      </c>
      <c r="AA20" s="38">
        <v>1</v>
      </c>
      <c r="AB20" s="49"/>
      <c r="AD20" s="25">
        <f t="shared" si="1"/>
        <v>14</v>
      </c>
      <c r="AE20" s="25">
        <f t="shared" si="2"/>
        <v>2</v>
      </c>
      <c r="AF20" s="25">
        <f t="shared" si="0"/>
        <v>0</v>
      </c>
    </row>
    <row r="21" spans="1:32" ht="38.25" x14ac:dyDescent="0.2">
      <c r="A21" s="37">
        <v>9</v>
      </c>
      <c r="B21" s="28" t="s">
        <v>386</v>
      </c>
      <c r="C21" s="28" t="s">
        <v>454</v>
      </c>
      <c r="D21" s="28" t="s">
        <v>491</v>
      </c>
      <c r="E21" s="28" t="s">
        <v>453</v>
      </c>
      <c r="F21" s="28" t="s">
        <v>508</v>
      </c>
      <c r="G21" s="28" t="s">
        <v>509</v>
      </c>
      <c r="H21" s="28" t="s">
        <v>355</v>
      </c>
      <c r="I21" s="28">
        <v>7</v>
      </c>
      <c r="J21" s="28" t="s">
        <v>385</v>
      </c>
      <c r="K21" s="28">
        <v>0</v>
      </c>
      <c r="L21" s="28">
        <v>0</v>
      </c>
      <c r="M21" s="28">
        <v>2</v>
      </c>
      <c r="N21" s="28">
        <v>0</v>
      </c>
      <c r="O21" s="28">
        <v>1</v>
      </c>
      <c r="P21" s="28">
        <v>1</v>
      </c>
      <c r="Q21" s="28">
        <v>0</v>
      </c>
      <c r="R21" s="28">
        <v>0</v>
      </c>
      <c r="S21" s="28">
        <v>2</v>
      </c>
      <c r="T21" s="28">
        <v>0</v>
      </c>
      <c r="U21" s="28">
        <v>0</v>
      </c>
      <c r="V21" s="28">
        <v>0</v>
      </c>
      <c r="W21" s="28"/>
      <c r="X21" s="28">
        <v>0</v>
      </c>
      <c r="Y21" s="28" t="s">
        <v>452</v>
      </c>
      <c r="Z21" s="28" t="s">
        <v>468</v>
      </c>
      <c r="AA21" s="38">
        <v>1</v>
      </c>
      <c r="AB21" s="49"/>
      <c r="AD21" s="25">
        <f t="shared" si="1"/>
        <v>14</v>
      </c>
      <c r="AE21" s="25">
        <f t="shared" si="2"/>
        <v>2</v>
      </c>
      <c r="AF21" s="25">
        <f t="shared" si="0"/>
        <v>0</v>
      </c>
    </row>
    <row r="22" spans="1:32" x14ac:dyDescent="0.2">
      <c r="A22" s="37">
        <v>10</v>
      </c>
      <c r="B22" s="28" t="s">
        <v>386</v>
      </c>
      <c r="C22" s="28" t="s">
        <v>454</v>
      </c>
      <c r="D22" s="28" t="s">
        <v>510</v>
      </c>
      <c r="E22" s="28" t="s">
        <v>465</v>
      </c>
      <c r="F22" s="28" t="s">
        <v>511</v>
      </c>
      <c r="G22" s="28" t="s">
        <v>512</v>
      </c>
      <c r="H22" s="28" t="s">
        <v>355</v>
      </c>
      <c r="I22" s="28">
        <v>3</v>
      </c>
      <c r="J22" s="28" t="s">
        <v>454</v>
      </c>
      <c r="K22" s="28">
        <v>0</v>
      </c>
      <c r="L22" s="28">
        <v>0</v>
      </c>
      <c r="M22" s="28">
        <v>7</v>
      </c>
      <c r="N22" s="28">
        <v>0</v>
      </c>
      <c r="O22" s="28">
        <v>0</v>
      </c>
      <c r="P22" s="28">
        <v>7</v>
      </c>
      <c r="Q22" s="28">
        <v>0</v>
      </c>
      <c r="R22" s="28">
        <v>0</v>
      </c>
      <c r="S22" s="28">
        <v>0</v>
      </c>
      <c r="T22" s="28">
        <v>7</v>
      </c>
      <c r="U22" s="28">
        <v>0</v>
      </c>
      <c r="V22" s="28">
        <v>36</v>
      </c>
      <c r="W22" s="28"/>
      <c r="X22" s="28">
        <v>0</v>
      </c>
      <c r="Y22" s="28" t="s">
        <v>452</v>
      </c>
      <c r="Z22" s="28" t="s">
        <v>468</v>
      </c>
      <c r="AA22" s="38">
        <v>1</v>
      </c>
      <c r="AB22" s="49"/>
      <c r="AD22" s="25">
        <f t="shared" si="1"/>
        <v>21</v>
      </c>
      <c r="AE22" s="25">
        <f t="shared" si="2"/>
        <v>7</v>
      </c>
      <c r="AF22" s="25">
        <f t="shared" si="0"/>
        <v>0</v>
      </c>
    </row>
    <row r="23" spans="1:32" x14ac:dyDescent="0.2">
      <c r="A23" s="37">
        <v>11</v>
      </c>
      <c r="B23" s="28" t="s">
        <v>386</v>
      </c>
      <c r="C23" s="28" t="s">
        <v>454</v>
      </c>
      <c r="D23" s="28" t="s">
        <v>513</v>
      </c>
      <c r="E23" s="28" t="s">
        <v>465</v>
      </c>
      <c r="F23" s="28" t="s">
        <v>511</v>
      </c>
      <c r="G23" s="28" t="s">
        <v>512</v>
      </c>
      <c r="H23" s="28" t="s">
        <v>355</v>
      </c>
      <c r="I23" s="28">
        <v>3</v>
      </c>
      <c r="J23" s="28" t="s">
        <v>454</v>
      </c>
      <c r="K23" s="28">
        <v>0</v>
      </c>
      <c r="L23" s="28">
        <v>0</v>
      </c>
      <c r="M23" s="28">
        <v>1</v>
      </c>
      <c r="N23" s="28">
        <v>0</v>
      </c>
      <c r="O23" s="28">
        <v>0</v>
      </c>
      <c r="P23" s="28">
        <v>1</v>
      </c>
      <c r="Q23" s="28">
        <v>0</v>
      </c>
      <c r="R23" s="28">
        <v>0</v>
      </c>
      <c r="S23" s="28">
        <v>0</v>
      </c>
      <c r="T23" s="28">
        <v>1</v>
      </c>
      <c r="U23" s="28">
        <v>0</v>
      </c>
      <c r="V23" s="28">
        <v>63</v>
      </c>
      <c r="W23" s="28"/>
      <c r="X23" s="28">
        <v>0</v>
      </c>
      <c r="Y23" s="28" t="s">
        <v>452</v>
      </c>
      <c r="Z23" s="28" t="s">
        <v>468</v>
      </c>
      <c r="AA23" s="38">
        <v>1</v>
      </c>
      <c r="AB23" s="49"/>
      <c r="AD23" s="25">
        <f t="shared" si="1"/>
        <v>3</v>
      </c>
      <c r="AE23" s="25">
        <f t="shared" si="2"/>
        <v>1</v>
      </c>
      <c r="AF23" s="25">
        <f t="shared" si="0"/>
        <v>0</v>
      </c>
    </row>
    <row r="24" spans="1:32" x14ac:dyDescent="0.2">
      <c r="A24" s="37">
        <v>12</v>
      </c>
      <c r="B24" s="28" t="s">
        <v>386</v>
      </c>
      <c r="C24" s="28" t="s">
        <v>454</v>
      </c>
      <c r="D24" s="28" t="s">
        <v>514</v>
      </c>
      <c r="E24" s="28" t="s">
        <v>465</v>
      </c>
      <c r="F24" s="28" t="s">
        <v>511</v>
      </c>
      <c r="G24" s="28" t="s">
        <v>512</v>
      </c>
      <c r="H24" s="28" t="s">
        <v>355</v>
      </c>
      <c r="I24" s="28">
        <v>3</v>
      </c>
      <c r="J24" s="28" t="s">
        <v>454</v>
      </c>
      <c r="K24" s="28">
        <v>0</v>
      </c>
      <c r="L24" s="28">
        <v>0</v>
      </c>
      <c r="M24" s="28">
        <v>1</v>
      </c>
      <c r="N24" s="28">
        <v>0</v>
      </c>
      <c r="O24" s="28">
        <v>0</v>
      </c>
      <c r="P24" s="28">
        <v>1</v>
      </c>
      <c r="Q24" s="28">
        <v>0</v>
      </c>
      <c r="R24" s="28">
        <v>0</v>
      </c>
      <c r="S24" s="28">
        <v>0</v>
      </c>
      <c r="T24" s="28">
        <v>1</v>
      </c>
      <c r="U24" s="28">
        <v>0</v>
      </c>
      <c r="V24" s="28">
        <v>144</v>
      </c>
      <c r="W24" s="28"/>
      <c r="X24" s="28">
        <v>0</v>
      </c>
      <c r="Y24" s="28" t="s">
        <v>452</v>
      </c>
      <c r="Z24" s="28" t="s">
        <v>468</v>
      </c>
      <c r="AA24" s="38">
        <v>1</v>
      </c>
      <c r="AB24" s="49"/>
      <c r="AD24" s="25">
        <f t="shared" si="1"/>
        <v>3</v>
      </c>
      <c r="AE24" s="25">
        <f t="shared" si="2"/>
        <v>1</v>
      </c>
      <c r="AF24" s="25">
        <f t="shared" si="0"/>
        <v>0</v>
      </c>
    </row>
    <row r="25" spans="1:32" x14ac:dyDescent="0.2">
      <c r="A25" s="37">
        <v>13</v>
      </c>
      <c r="B25" s="28" t="s">
        <v>386</v>
      </c>
      <c r="C25" s="28" t="s">
        <v>454</v>
      </c>
      <c r="D25" s="28" t="s">
        <v>515</v>
      </c>
      <c r="E25" s="28" t="s">
        <v>465</v>
      </c>
      <c r="F25" s="28" t="s">
        <v>511</v>
      </c>
      <c r="G25" s="28" t="s">
        <v>512</v>
      </c>
      <c r="H25" s="28" t="s">
        <v>355</v>
      </c>
      <c r="I25" s="28">
        <v>3</v>
      </c>
      <c r="J25" s="28" t="s">
        <v>454</v>
      </c>
      <c r="K25" s="28">
        <v>0</v>
      </c>
      <c r="L25" s="28">
        <v>0</v>
      </c>
      <c r="M25" s="28">
        <v>1</v>
      </c>
      <c r="N25" s="28">
        <v>0</v>
      </c>
      <c r="O25" s="28">
        <v>0</v>
      </c>
      <c r="P25" s="28">
        <v>1</v>
      </c>
      <c r="Q25" s="28">
        <v>0</v>
      </c>
      <c r="R25" s="28">
        <v>0</v>
      </c>
      <c r="S25" s="28">
        <v>0</v>
      </c>
      <c r="T25" s="28">
        <v>1</v>
      </c>
      <c r="U25" s="28">
        <v>0</v>
      </c>
      <c r="V25" s="28">
        <v>60</v>
      </c>
      <c r="W25" s="28"/>
      <c r="X25" s="28">
        <v>0</v>
      </c>
      <c r="Y25" s="28" t="s">
        <v>452</v>
      </c>
      <c r="Z25" s="28" t="s">
        <v>468</v>
      </c>
      <c r="AA25" s="38">
        <v>1</v>
      </c>
      <c r="AB25" s="49"/>
      <c r="AD25" s="25">
        <f t="shared" si="1"/>
        <v>3</v>
      </c>
      <c r="AE25" s="25">
        <f t="shared" si="2"/>
        <v>1</v>
      </c>
      <c r="AF25" s="25">
        <f t="shared" si="0"/>
        <v>0</v>
      </c>
    </row>
    <row r="26" spans="1:32" x14ac:dyDescent="0.2">
      <c r="A26" s="37">
        <v>14</v>
      </c>
      <c r="B26" s="28" t="s">
        <v>386</v>
      </c>
      <c r="C26" s="28" t="s">
        <v>454</v>
      </c>
      <c r="D26" s="28" t="s">
        <v>516</v>
      </c>
      <c r="E26" s="28" t="s">
        <v>465</v>
      </c>
      <c r="F26" s="28" t="s">
        <v>511</v>
      </c>
      <c r="G26" s="28" t="s">
        <v>512</v>
      </c>
      <c r="H26" s="28" t="s">
        <v>355</v>
      </c>
      <c r="I26" s="28">
        <v>3</v>
      </c>
      <c r="J26" s="28" t="s">
        <v>454</v>
      </c>
      <c r="K26" s="28">
        <v>0</v>
      </c>
      <c r="L26" s="28">
        <v>0</v>
      </c>
      <c r="M26" s="28">
        <v>1</v>
      </c>
      <c r="N26" s="28">
        <v>0</v>
      </c>
      <c r="O26" s="28">
        <v>0</v>
      </c>
      <c r="P26" s="28">
        <v>1</v>
      </c>
      <c r="Q26" s="28">
        <v>0</v>
      </c>
      <c r="R26" s="28">
        <v>0</v>
      </c>
      <c r="S26" s="28">
        <v>0</v>
      </c>
      <c r="T26" s="28">
        <v>1</v>
      </c>
      <c r="U26" s="28">
        <v>0</v>
      </c>
      <c r="V26" s="28">
        <v>66</v>
      </c>
      <c r="W26" s="28"/>
      <c r="X26" s="28">
        <v>0</v>
      </c>
      <c r="Y26" s="28" t="s">
        <v>452</v>
      </c>
      <c r="Z26" s="28" t="s">
        <v>468</v>
      </c>
      <c r="AA26" s="38">
        <v>1</v>
      </c>
      <c r="AB26" s="49"/>
      <c r="AD26" s="25">
        <f t="shared" si="1"/>
        <v>3</v>
      </c>
      <c r="AE26" s="25">
        <f t="shared" si="2"/>
        <v>1</v>
      </c>
      <c r="AF26" s="25">
        <f t="shared" si="0"/>
        <v>0</v>
      </c>
    </row>
    <row r="27" spans="1:32" x14ac:dyDescent="0.2">
      <c r="A27" s="37">
        <v>15</v>
      </c>
      <c r="B27" s="28" t="s">
        <v>386</v>
      </c>
      <c r="C27" s="28" t="s">
        <v>454</v>
      </c>
      <c r="D27" s="28" t="s">
        <v>517</v>
      </c>
      <c r="E27" s="28" t="s">
        <v>465</v>
      </c>
      <c r="F27" s="28" t="s">
        <v>518</v>
      </c>
      <c r="G27" s="28" t="s">
        <v>519</v>
      </c>
      <c r="H27" s="28" t="s">
        <v>355</v>
      </c>
      <c r="I27" s="28">
        <v>7</v>
      </c>
      <c r="J27" s="28" t="s">
        <v>454</v>
      </c>
      <c r="K27" s="28">
        <v>0</v>
      </c>
      <c r="L27" s="28">
        <v>0</v>
      </c>
      <c r="M27" s="28">
        <v>2</v>
      </c>
      <c r="N27" s="28">
        <v>0</v>
      </c>
      <c r="O27" s="28">
        <v>0</v>
      </c>
      <c r="P27" s="28">
        <v>2</v>
      </c>
      <c r="Q27" s="28">
        <v>0</v>
      </c>
      <c r="R27" s="28">
        <v>0</v>
      </c>
      <c r="S27" s="28">
        <v>0</v>
      </c>
      <c r="T27" s="28">
        <v>2</v>
      </c>
      <c r="U27" s="28">
        <v>0</v>
      </c>
      <c r="V27" s="28">
        <v>154</v>
      </c>
      <c r="W27" s="28"/>
      <c r="X27" s="28">
        <v>0</v>
      </c>
      <c r="Y27" s="28" t="s">
        <v>452</v>
      </c>
      <c r="Z27" s="28" t="s">
        <v>468</v>
      </c>
      <c r="AA27" s="38">
        <v>1</v>
      </c>
      <c r="AB27" s="49"/>
      <c r="AD27" s="25">
        <f t="shared" si="1"/>
        <v>14</v>
      </c>
      <c r="AE27" s="25">
        <f t="shared" si="2"/>
        <v>2</v>
      </c>
      <c r="AF27" s="25">
        <f t="shared" si="0"/>
        <v>0</v>
      </c>
    </row>
    <row r="28" spans="1:32" x14ac:dyDescent="0.2">
      <c r="A28" s="37">
        <v>16</v>
      </c>
      <c r="B28" s="28" t="s">
        <v>386</v>
      </c>
      <c r="C28" s="28" t="s">
        <v>454</v>
      </c>
      <c r="D28" s="28" t="s">
        <v>520</v>
      </c>
      <c r="E28" s="28" t="s">
        <v>465</v>
      </c>
      <c r="F28" s="28" t="s">
        <v>518</v>
      </c>
      <c r="G28" s="28" t="s">
        <v>519</v>
      </c>
      <c r="H28" s="28" t="s">
        <v>355</v>
      </c>
      <c r="I28" s="28">
        <v>7</v>
      </c>
      <c r="J28" s="28" t="s">
        <v>454</v>
      </c>
      <c r="K28" s="28">
        <v>0</v>
      </c>
      <c r="L28" s="28">
        <v>0</v>
      </c>
      <c r="M28" s="28">
        <v>1</v>
      </c>
      <c r="N28" s="28">
        <v>0</v>
      </c>
      <c r="O28" s="28">
        <v>0</v>
      </c>
      <c r="P28" s="28">
        <v>1</v>
      </c>
      <c r="Q28" s="28">
        <v>0</v>
      </c>
      <c r="R28" s="28">
        <v>0</v>
      </c>
      <c r="S28" s="28">
        <v>0</v>
      </c>
      <c r="T28" s="28">
        <v>1</v>
      </c>
      <c r="U28" s="28">
        <v>0</v>
      </c>
      <c r="V28" s="28">
        <v>119</v>
      </c>
      <c r="W28" s="28"/>
      <c r="X28" s="28">
        <v>0</v>
      </c>
      <c r="Y28" s="28" t="s">
        <v>452</v>
      </c>
      <c r="Z28" s="28" t="s">
        <v>468</v>
      </c>
      <c r="AA28" s="38">
        <v>1</v>
      </c>
      <c r="AB28" s="49"/>
      <c r="AD28" s="25">
        <f t="shared" si="1"/>
        <v>7</v>
      </c>
      <c r="AE28" s="25">
        <f t="shared" si="2"/>
        <v>1</v>
      </c>
      <c r="AF28" s="25">
        <f t="shared" si="0"/>
        <v>0</v>
      </c>
    </row>
    <row r="29" spans="1:32" x14ac:dyDescent="0.2">
      <c r="A29" s="37">
        <v>17</v>
      </c>
      <c r="B29" s="28" t="s">
        <v>386</v>
      </c>
      <c r="C29" s="28" t="s">
        <v>454</v>
      </c>
      <c r="D29" s="28" t="s">
        <v>521</v>
      </c>
      <c r="E29" s="28" t="s">
        <v>465</v>
      </c>
      <c r="F29" s="28" t="s">
        <v>518</v>
      </c>
      <c r="G29" s="28" t="s">
        <v>519</v>
      </c>
      <c r="H29" s="28" t="s">
        <v>355</v>
      </c>
      <c r="I29" s="28">
        <v>7</v>
      </c>
      <c r="J29" s="28" t="s">
        <v>454</v>
      </c>
      <c r="K29" s="28">
        <v>0</v>
      </c>
      <c r="L29" s="28">
        <v>0</v>
      </c>
      <c r="M29" s="28">
        <v>1</v>
      </c>
      <c r="N29" s="28">
        <v>0</v>
      </c>
      <c r="O29" s="28">
        <v>1</v>
      </c>
      <c r="P29" s="28">
        <v>0</v>
      </c>
      <c r="Q29" s="28">
        <v>0</v>
      </c>
      <c r="R29" s="28">
        <v>0</v>
      </c>
      <c r="S29" s="28">
        <v>0</v>
      </c>
      <c r="T29" s="28">
        <v>1</v>
      </c>
      <c r="U29" s="28">
        <v>0</v>
      </c>
      <c r="V29" s="28">
        <v>0</v>
      </c>
      <c r="W29" s="28"/>
      <c r="X29" s="28">
        <v>0</v>
      </c>
      <c r="Y29" s="28" t="s">
        <v>452</v>
      </c>
      <c r="Z29" s="28" t="s">
        <v>468</v>
      </c>
      <c r="AA29" s="38">
        <v>1</v>
      </c>
      <c r="AB29" s="49"/>
      <c r="AD29" s="25">
        <f t="shared" si="1"/>
        <v>7</v>
      </c>
      <c r="AE29" s="25">
        <f t="shared" si="2"/>
        <v>1</v>
      </c>
      <c r="AF29" s="25">
        <f t="shared" si="0"/>
        <v>0</v>
      </c>
    </row>
    <row r="30" spans="1:32" x14ac:dyDescent="0.2">
      <c r="A30" s="37">
        <v>18</v>
      </c>
      <c r="B30" s="28" t="s">
        <v>386</v>
      </c>
      <c r="C30" s="28" t="s">
        <v>454</v>
      </c>
      <c r="D30" s="28" t="s">
        <v>522</v>
      </c>
      <c r="E30" s="28" t="s">
        <v>465</v>
      </c>
      <c r="F30" s="28" t="s">
        <v>518</v>
      </c>
      <c r="G30" s="28" t="s">
        <v>519</v>
      </c>
      <c r="H30" s="28" t="s">
        <v>355</v>
      </c>
      <c r="I30" s="28">
        <v>7</v>
      </c>
      <c r="J30" s="28" t="s">
        <v>454</v>
      </c>
      <c r="K30" s="28">
        <v>0</v>
      </c>
      <c r="L30" s="28">
        <v>0</v>
      </c>
      <c r="M30" s="28">
        <v>21</v>
      </c>
      <c r="N30" s="28">
        <v>0</v>
      </c>
      <c r="O30" s="28">
        <v>0</v>
      </c>
      <c r="P30" s="28">
        <v>21</v>
      </c>
      <c r="Q30" s="28">
        <v>0</v>
      </c>
      <c r="R30" s="28">
        <v>0</v>
      </c>
      <c r="S30" s="28">
        <v>0</v>
      </c>
      <c r="T30" s="28">
        <v>21</v>
      </c>
      <c r="U30" s="28">
        <v>0</v>
      </c>
      <c r="V30" s="28">
        <v>147</v>
      </c>
      <c r="W30" s="28"/>
      <c r="X30" s="28">
        <v>0</v>
      </c>
      <c r="Y30" s="28" t="s">
        <v>452</v>
      </c>
      <c r="Z30" s="28" t="s">
        <v>468</v>
      </c>
      <c r="AA30" s="38">
        <v>1</v>
      </c>
      <c r="AB30" s="49"/>
      <c r="AD30" s="25">
        <f t="shared" si="1"/>
        <v>147</v>
      </c>
      <c r="AE30" s="25">
        <f t="shared" si="2"/>
        <v>21</v>
      </c>
      <c r="AF30" s="25">
        <f t="shared" si="0"/>
        <v>0</v>
      </c>
    </row>
    <row r="31" spans="1:32" x14ac:dyDescent="0.2">
      <c r="A31" s="37">
        <v>19</v>
      </c>
      <c r="B31" s="28" t="s">
        <v>386</v>
      </c>
      <c r="C31" s="28" t="s">
        <v>454</v>
      </c>
      <c r="D31" s="28" t="s">
        <v>523</v>
      </c>
      <c r="E31" s="28" t="s">
        <v>465</v>
      </c>
      <c r="F31" s="28" t="s">
        <v>518</v>
      </c>
      <c r="G31" s="28" t="s">
        <v>519</v>
      </c>
      <c r="H31" s="28" t="s">
        <v>355</v>
      </c>
      <c r="I31" s="28">
        <v>7</v>
      </c>
      <c r="J31" s="28" t="s">
        <v>454</v>
      </c>
      <c r="K31" s="28">
        <v>0</v>
      </c>
      <c r="L31" s="28">
        <v>0</v>
      </c>
      <c r="M31" s="28">
        <v>3</v>
      </c>
      <c r="N31" s="28">
        <v>0</v>
      </c>
      <c r="O31" s="28">
        <v>0</v>
      </c>
      <c r="P31" s="28">
        <v>3</v>
      </c>
      <c r="Q31" s="28">
        <v>0</v>
      </c>
      <c r="R31" s="28">
        <v>0</v>
      </c>
      <c r="S31" s="28">
        <v>0</v>
      </c>
      <c r="T31" s="28">
        <v>3</v>
      </c>
      <c r="U31" s="28">
        <v>0</v>
      </c>
      <c r="V31" s="28">
        <v>161</v>
      </c>
      <c r="W31" s="28"/>
      <c r="X31" s="28">
        <v>0</v>
      </c>
      <c r="Y31" s="28" t="s">
        <v>452</v>
      </c>
      <c r="Z31" s="28" t="s">
        <v>468</v>
      </c>
      <c r="AA31" s="38">
        <v>1</v>
      </c>
      <c r="AB31" s="49"/>
      <c r="AD31" s="25">
        <f t="shared" si="1"/>
        <v>21</v>
      </c>
      <c r="AE31" s="25">
        <f t="shared" si="2"/>
        <v>3</v>
      </c>
      <c r="AF31" s="25">
        <f t="shared" si="0"/>
        <v>0</v>
      </c>
    </row>
    <row r="32" spans="1:32" ht="25.5" x14ac:dyDescent="0.2">
      <c r="A32" s="37">
        <v>20</v>
      </c>
      <c r="B32" s="28" t="s">
        <v>524</v>
      </c>
      <c r="C32" s="28" t="s">
        <v>385</v>
      </c>
      <c r="D32" s="28" t="s">
        <v>525</v>
      </c>
      <c r="E32" s="28" t="s">
        <v>453</v>
      </c>
      <c r="F32" s="28" t="s">
        <v>526</v>
      </c>
      <c r="G32" s="28" t="s">
        <v>527</v>
      </c>
      <c r="H32" s="28" t="s">
        <v>360</v>
      </c>
      <c r="I32" s="28">
        <v>0.83299999999999996</v>
      </c>
      <c r="J32" s="28" t="s">
        <v>454</v>
      </c>
      <c r="K32" s="28">
        <v>0</v>
      </c>
      <c r="L32" s="28">
        <v>1</v>
      </c>
      <c r="M32" s="28">
        <v>3</v>
      </c>
      <c r="N32" s="28">
        <v>0</v>
      </c>
      <c r="O32" s="28">
        <v>1</v>
      </c>
      <c r="P32" s="28">
        <v>2</v>
      </c>
      <c r="Q32" s="28">
        <v>0</v>
      </c>
      <c r="R32" s="28">
        <v>0</v>
      </c>
      <c r="S32" s="28">
        <v>1</v>
      </c>
      <c r="T32" s="28">
        <v>2</v>
      </c>
      <c r="U32" s="28">
        <v>0</v>
      </c>
      <c r="V32" s="28">
        <v>44</v>
      </c>
      <c r="W32" s="28"/>
      <c r="X32" s="28">
        <v>7</v>
      </c>
      <c r="Y32" s="28" t="s">
        <v>462</v>
      </c>
      <c r="Z32" s="28" t="s">
        <v>468</v>
      </c>
      <c r="AA32" s="38">
        <v>0</v>
      </c>
      <c r="AB32" s="49"/>
    </row>
    <row r="33" spans="1:32" ht="25.5" x14ac:dyDescent="0.2">
      <c r="A33" s="37">
        <v>21</v>
      </c>
      <c r="B33" s="28" t="s">
        <v>524</v>
      </c>
      <c r="C33" s="28" t="s">
        <v>385</v>
      </c>
      <c r="D33" s="28" t="s">
        <v>460</v>
      </c>
      <c r="E33" s="28" t="s">
        <v>453</v>
      </c>
      <c r="F33" s="28" t="s">
        <v>526</v>
      </c>
      <c r="G33" s="28" t="s">
        <v>527</v>
      </c>
      <c r="H33" s="28" t="s">
        <v>360</v>
      </c>
      <c r="I33" s="28">
        <v>0.83299999999999996</v>
      </c>
      <c r="J33" s="28" t="s">
        <v>454</v>
      </c>
      <c r="K33" s="28">
        <v>0</v>
      </c>
      <c r="L33" s="28">
        <v>0</v>
      </c>
      <c r="M33" s="28">
        <v>3</v>
      </c>
      <c r="N33" s="28">
        <v>0</v>
      </c>
      <c r="O33" s="28">
        <v>0</v>
      </c>
      <c r="P33" s="28">
        <v>3</v>
      </c>
      <c r="Q33" s="28">
        <v>0</v>
      </c>
      <c r="R33" s="28">
        <v>0</v>
      </c>
      <c r="S33" s="28">
        <v>3</v>
      </c>
      <c r="T33" s="28">
        <v>0</v>
      </c>
      <c r="U33" s="28">
        <v>0</v>
      </c>
      <c r="V33" s="28">
        <v>65</v>
      </c>
      <c r="W33" s="28"/>
      <c r="X33" s="28">
        <v>6</v>
      </c>
      <c r="Y33" s="28" t="s">
        <v>462</v>
      </c>
      <c r="Z33" s="28" t="s">
        <v>468</v>
      </c>
      <c r="AA33" s="38">
        <v>0</v>
      </c>
      <c r="AB33" s="49"/>
    </row>
    <row r="34" spans="1:32" ht="25.5" x14ac:dyDescent="0.2">
      <c r="A34" s="37">
        <v>22</v>
      </c>
      <c r="B34" s="28" t="s">
        <v>524</v>
      </c>
      <c r="C34" s="28" t="s">
        <v>385</v>
      </c>
      <c r="D34" s="28" t="s">
        <v>528</v>
      </c>
      <c r="E34" s="28" t="s">
        <v>453</v>
      </c>
      <c r="F34" s="28" t="s">
        <v>526</v>
      </c>
      <c r="G34" s="28" t="s">
        <v>527</v>
      </c>
      <c r="H34" s="28" t="s">
        <v>360</v>
      </c>
      <c r="I34" s="28">
        <v>0.83299999999999996</v>
      </c>
      <c r="J34" s="28" t="s">
        <v>454</v>
      </c>
      <c r="K34" s="28">
        <v>3</v>
      </c>
      <c r="L34" s="28">
        <v>0</v>
      </c>
      <c r="M34" s="28">
        <v>3</v>
      </c>
      <c r="N34" s="28">
        <v>0</v>
      </c>
      <c r="O34" s="28">
        <v>3</v>
      </c>
      <c r="P34" s="28">
        <v>0</v>
      </c>
      <c r="Q34" s="28">
        <v>0</v>
      </c>
      <c r="R34" s="28">
        <v>0</v>
      </c>
      <c r="S34" s="28">
        <v>3</v>
      </c>
      <c r="T34" s="28">
        <v>0</v>
      </c>
      <c r="U34" s="28">
        <v>0</v>
      </c>
      <c r="V34" s="28">
        <v>260</v>
      </c>
      <c r="W34" s="28"/>
      <c r="X34" s="28">
        <v>5</v>
      </c>
      <c r="Y34" s="28" t="s">
        <v>462</v>
      </c>
      <c r="Z34" s="28" t="s">
        <v>468</v>
      </c>
      <c r="AA34" s="38">
        <v>0</v>
      </c>
      <c r="AB34" s="49"/>
    </row>
    <row r="35" spans="1:32" x14ac:dyDescent="0.2">
      <c r="A35" s="37">
        <v>23</v>
      </c>
      <c r="B35" s="28" t="s">
        <v>524</v>
      </c>
      <c r="C35" s="28" t="s">
        <v>469</v>
      </c>
      <c r="D35" s="28" t="s">
        <v>529</v>
      </c>
      <c r="E35" s="28" t="s">
        <v>453</v>
      </c>
      <c r="F35" s="28" t="s">
        <v>526</v>
      </c>
      <c r="G35" s="28" t="s">
        <v>527</v>
      </c>
      <c r="H35" s="28" t="s">
        <v>360</v>
      </c>
      <c r="I35" s="28">
        <v>0.83299999999999996</v>
      </c>
      <c r="J35" s="28" t="s">
        <v>454</v>
      </c>
      <c r="K35" s="28">
        <v>0</v>
      </c>
      <c r="L35" s="28">
        <v>0</v>
      </c>
      <c r="M35" s="28">
        <v>200</v>
      </c>
      <c r="N35" s="28">
        <v>0</v>
      </c>
      <c r="O35" s="28">
        <v>0</v>
      </c>
      <c r="P35" s="28">
        <v>200</v>
      </c>
      <c r="Q35" s="28">
        <v>0</v>
      </c>
      <c r="R35" s="28">
        <v>0</v>
      </c>
      <c r="S35" s="28">
        <v>0</v>
      </c>
      <c r="T35" s="28">
        <v>200</v>
      </c>
      <c r="U35" s="28">
        <v>0</v>
      </c>
      <c r="V35" s="28">
        <v>2225</v>
      </c>
      <c r="W35" s="28"/>
      <c r="X35" s="28">
        <v>8</v>
      </c>
      <c r="Y35" s="28" t="s">
        <v>462</v>
      </c>
      <c r="Z35" s="28" t="s">
        <v>468</v>
      </c>
      <c r="AA35" s="38">
        <v>0</v>
      </c>
      <c r="AB35" s="49"/>
    </row>
    <row r="36" spans="1:32" ht="25.5" x14ac:dyDescent="0.2">
      <c r="A36" s="37">
        <v>24</v>
      </c>
      <c r="B36" s="28" t="s">
        <v>524</v>
      </c>
      <c r="C36" s="28" t="s">
        <v>385</v>
      </c>
      <c r="D36" s="28" t="s">
        <v>530</v>
      </c>
      <c r="E36" s="28" t="s">
        <v>453</v>
      </c>
      <c r="F36" s="28" t="s">
        <v>526</v>
      </c>
      <c r="G36" s="28" t="s">
        <v>531</v>
      </c>
      <c r="H36" s="28" t="s">
        <v>360</v>
      </c>
      <c r="I36" s="28">
        <v>0.25</v>
      </c>
      <c r="J36" s="28" t="s">
        <v>385</v>
      </c>
      <c r="K36" s="28">
        <v>0</v>
      </c>
      <c r="L36" s="28">
        <v>1</v>
      </c>
      <c r="M36" s="28">
        <v>1</v>
      </c>
      <c r="N36" s="28">
        <v>0</v>
      </c>
      <c r="O36" s="28">
        <v>1</v>
      </c>
      <c r="P36" s="28">
        <v>0</v>
      </c>
      <c r="Q36" s="28">
        <v>0</v>
      </c>
      <c r="R36" s="28">
        <v>0</v>
      </c>
      <c r="S36" s="28">
        <v>1</v>
      </c>
      <c r="T36" s="28">
        <v>0</v>
      </c>
      <c r="U36" s="28">
        <v>0</v>
      </c>
      <c r="V36" s="28">
        <v>22</v>
      </c>
      <c r="W36" s="28"/>
      <c r="X36" s="28">
        <v>4</v>
      </c>
      <c r="Y36" s="28" t="s">
        <v>462</v>
      </c>
      <c r="Z36" s="28" t="s">
        <v>468</v>
      </c>
      <c r="AA36" s="38">
        <v>0</v>
      </c>
      <c r="AB36" s="49"/>
    </row>
    <row r="37" spans="1:32" ht="25.5" x14ac:dyDescent="0.2">
      <c r="A37" s="37">
        <v>25</v>
      </c>
      <c r="B37" s="28" t="s">
        <v>524</v>
      </c>
      <c r="C37" s="28" t="s">
        <v>385</v>
      </c>
      <c r="D37" s="28" t="s">
        <v>459</v>
      </c>
      <c r="E37" s="28" t="s">
        <v>453</v>
      </c>
      <c r="F37" s="28" t="s">
        <v>526</v>
      </c>
      <c r="G37" s="28" t="s">
        <v>532</v>
      </c>
      <c r="H37" s="28" t="s">
        <v>360</v>
      </c>
      <c r="I37" s="28">
        <v>11.833</v>
      </c>
      <c r="J37" s="28" t="s">
        <v>385</v>
      </c>
      <c r="K37" s="28">
        <v>0</v>
      </c>
      <c r="L37" s="28">
        <v>0</v>
      </c>
      <c r="M37" s="28">
        <v>3</v>
      </c>
      <c r="N37" s="28">
        <v>0</v>
      </c>
      <c r="O37" s="28">
        <v>0</v>
      </c>
      <c r="P37" s="28">
        <v>3</v>
      </c>
      <c r="Q37" s="28">
        <v>0</v>
      </c>
      <c r="R37" s="28">
        <v>0</v>
      </c>
      <c r="S37" s="28">
        <v>3</v>
      </c>
      <c r="T37" s="28">
        <v>0</v>
      </c>
      <c r="U37" s="28">
        <v>0</v>
      </c>
      <c r="V37" s="28">
        <v>438</v>
      </c>
      <c r="W37" s="28"/>
      <c r="X37" s="28">
        <v>3</v>
      </c>
      <c r="Y37" s="28" t="s">
        <v>462</v>
      </c>
      <c r="Z37" s="28" t="s">
        <v>468</v>
      </c>
      <c r="AA37" s="38">
        <v>0</v>
      </c>
      <c r="AB37" s="49"/>
    </row>
    <row r="38" spans="1:32" ht="25.5" x14ac:dyDescent="0.2">
      <c r="A38" s="37">
        <v>26</v>
      </c>
      <c r="B38" s="28" t="s">
        <v>524</v>
      </c>
      <c r="C38" s="28" t="s">
        <v>385</v>
      </c>
      <c r="D38" s="28" t="s">
        <v>457</v>
      </c>
      <c r="E38" s="28" t="s">
        <v>453</v>
      </c>
      <c r="F38" s="28" t="s">
        <v>526</v>
      </c>
      <c r="G38" s="28" t="s">
        <v>527</v>
      </c>
      <c r="H38" s="28" t="s">
        <v>360</v>
      </c>
      <c r="I38" s="28">
        <v>0.83299999999999996</v>
      </c>
      <c r="J38" s="28" t="s">
        <v>385</v>
      </c>
      <c r="K38" s="28">
        <v>0</v>
      </c>
      <c r="L38" s="28">
        <v>3</v>
      </c>
      <c r="M38" s="28">
        <v>3</v>
      </c>
      <c r="N38" s="28">
        <v>0</v>
      </c>
      <c r="O38" s="28">
        <v>3</v>
      </c>
      <c r="P38" s="28">
        <v>0</v>
      </c>
      <c r="Q38" s="28">
        <v>0</v>
      </c>
      <c r="R38" s="28">
        <v>0</v>
      </c>
      <c r="S38" s="28">
        <v>3</v>
      </c>
      <c r="T38" s="28">
        <v>0</v>
      </c>
      <c r="U38" s="28">
        <v>0</v>
      </c>
      <c r="V38" s="28">
        <v>204</v>
      </c>
      <c r="W38" s="28"/>
      <c r="X38" s="28">
        <v>2</v>
      </c>
      <c r="Y38" s="28" t="s">
        <v>462</v>
      </c>
      <c r="Z38" s="28" t="s">
        <v>468</v>
      </c>
      <c r="AA38" s="38">
        <v>0</v>
      </c>
      <c r="AB38" s="49"/>
    </row>
    <row r="39" spans="1:32" ht="25.5" x14ac:dyDescent="0.2">
      <c r="A39" s="37">
        <v>27</v>
      </c>
      <c r="B39" s="28" t="s">
        <v>524</v>
      </c>
      <c r="C39" s="28" t="s">
        <v>385</v>
      </c>
      <c r="D39" s="28" t="s">
        <v>458</v>
      </c>
      <c r="E39" s="28" t="s">
        <v>453</v>
      </c>
      <c r="F39" s="28" t="s">
        <v>526</v>
      </c>
      <c r="G39" s="28" t="s">
        <v>527</v>
      </c>
      <c r="H39" s="28" t="s">
        <v>360</v>
      </c>
      <c r="I39" s="28">
        <v>0.83299999999999996</v>
      </c>
      <c r="J39" s="28" t="s">
        <v>385</v>
      </c>
      <c r="K39" s="28">
        <v>0</v>
      </c>
      <c r="L39" s="28">
        <v>1</v>
      </c>
      <c r="M39" s="28">
        <v>6</v>
      </c>
      <c r="N39" s="28">
        <v>0</v>
      </c>
      <c r="O39" s="28">
        <v>0</v>
      </c>
      <c r="P39" s="28">
        <v>4</v>
      </c>
      <c r="Q39" s="28">
        <v>0</v>
      </c>
      <c r="R39" s="28">
        <v>0</v>
      </c>
      <c r="S39" s="28">
        <v>2</v>
      </c>
      <c r="T39" s="28">
        <v>2</v>
      </c>
      <c r="U39" s="28">
        <v>2</v>
      </c>
      <c r="V39" s="28">
        <v>69</v>
      </c>
      <c r="W39" s="28"/>
      <c r="X39" s="28">
        <v>1</v>
      </c>
      <c r="Y39" s="28" t="s">
        <v>462</v>
      </c>
      <c r="Z39" s="28" t="s">
        <v>468</v>
      </c>
      <c r="AA39" s="38">
        <v>0</v>
      </c>
      <c r="AB39" s="49"/>
    </row>
    <row r="40" spans="1:32" ht="25.5" x14ac:dyDescent="0.2">
      <c r="A40" s="37">
        <v>28</v>
      </c>
      <c r="B40" s="28" t="s">
        <v>386</v>
      </c>
      <c r="C40" s="28" t="s">
        <v>385</v>
      </c>
      <c r="D40" s="28" t="s">
        <v>457</v>
      </c>
      <c r="E40" s="28" t="s">
        <v>453</v>
      </c>
      <c r="F40" s="28" t="s">
        <v>533</v>
      </c>
      <c r="G40" s="28" t="s">
        <v>534</v>
      </c>
      <c r="H40" s="28" t="s">
        <v>355</v>
      </c>
      <c r="I40" s="28">
        <v>5.6660000000000004</v>
      </c>
      <c r="J40" s="28" t="s">
        <v>385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/>
      <c r="X40" s="28">
        <v>0</v>
      </c>
      <c r="Y40" s="28" t="s">
        <v>462</v>
      </c>
      <c r="Z40" s="28" t="s">
        <v>468</v>
      </c>
      <c r="AA40" s="38">
        <v>1</v>
      </c>
      <c r="AB40" s="49"/>
      <c r="AD40" s="25">
        <f t="shared" ref="AD40:AD43" si="3">I40*M40</f>
        <v>0</v>
      </c>
      <c r="AE40" s="25">
        <f t="shared" ref="AE40:AE50" si="4">M40</f>
        <v>0</v>
      </c>
      <c r="AF40" s="25">
        <f t="shared" si="0"/>
        <v>0</v>
      </c>
    </row>
    <row r="41" spans="1:32" ht="25.5" x14ac:dyDescent="0.2">
      <c r="A41" s="37">
        <v>29</v>
      </c>
      <c r="B41" s="28" t="s">
        <v>386</v>
      </c>
      <c r="C41" s="28" t="s">
        <v>385</v>
      </c>
      <c r="D41" s="28" t="s">
        <v>530</v>
      </c>
      <c r="E41" s="28" t="s">
        <v>453</v>
      </c>
      <c r="F41" s="28" t="s">
        <v>535</v>
      </c>
      <c r="G41" s="28" t="s">
        <v>536</v>
      </c>
      <c r="H41" s="28" t="s">
        <v>355</v>
      </c>
      <c r="I41" s="28">
        <v>3.75</v>
      </c>
      <c r="J41" s="28" t="s">
        <v>385</v>
      </c>
      <c r="K41" s="28">
        <v>0</v>
      </c>
      <c r="L41" s="28">
        <v>1</v>
      </c>
      <c r="M41" s="28">
        <v>1</v>
      </c>
      <c r="N41" s="28">
        <v>0</v>
      </c>
      <c r="O41" s="28">
        <v>1</v>
      </c>
      <c r="P41" s="28">
        <v>0</v>
      </c>
      <c r="Q41" s="28">
        <v>0</v>
      </c>
      <c r="R41" s="28">
        <v>0</v>
      </c>
      <c r="S41" s="28">
        <v>1</v>
      </c>
      <c r="T41" s="28">
        <v>0</v>
      </c>
      <c r="U41" s="28">
        <v>0</v>
      </c>
      <c r="V41" s="28">
        <v>352</v>
      </c>
      <c r="W41" s="28"/>
      <c r="X41" s="28">
        <v>0</v>
      </c>
      <c r="Y41" s="28" t="s">
        <v>462</v>
      </c>
      <c r="Z41" s="28" t="s">
        <v>468</v>
      </c>
      <c r="AA41" s="38">
        <v>1</v>
      </c>
      <c r="AB41" s="49"/>
      <c r="AD41" s="25">
        <f t="shared" si="3"/>
        <v>3.75</v>
      </c>
      <c r="AE41" s="25">
        <f t="shared" si="4"/>
        <v>1</v>
      </c>
      <c r="AF41" s="25">
        <f t="shared" si="0"/>
        <v>0</v>
      </c>
    </row>
    <row r="42" spans="1:32" ht="25.5" x14ac:dyDescent="0.2">
      <c r="A42" s="37">
        <v>30</v>
      </c>
      <c r="B42" s="28" t="s">
        <v>386</v>
      </c>
      <c r="C42" s="28" t="s">
        <v>385</v>
      </c>
      <c r="D42" s="28" t="s">
        <v>459</v>
      </c>
      <c r="E42" s="28" t="s">
        <v>453</v>
      </c>
      <c r="F42" s="28" t="s">
        <v>537</v>
      </c>
      <c r="G42" s="28" t="s">
        <v>538</v>
      </c>
      <c r="H42" s="28" t="s">
        <v>355</v>
      </c>
      <c r="I42" s="28">
        <v>3.5830000000000002</v>
      </c>
      <c r="J42" s="28" t="s">
        <v>385</v>
      </c>
      <c r="K42" s="28">
        <v>0</v>
      </c>
      <c r="L42" s="28">
        <v>0</v>
      </c>
      <c r="M42" s="28">
        <v>3</v>
      </c>
      <c r="N42" s="28">
        <v>0</v>
      </c>
      <c r="O42" s="28">
        <v>0</v>
      </c>
      <c r="P42" s="28">
        <v>3</v>
      </c>
      <c r="Q42" s="28">
        <v>0</v>
      </c>
      <c r="R42" s="28">
        <v>0</v>
      </c>
      <c r="S42" s="28">
        <v>3</v>
      </c>
      <c r="T42" s="28">
        <v>0</v>
      </c>
      <c r="U42" s="28">
        <v>0</v>
      </c>
      <c r="V42" s="28">
        <v>144</v>
      </c>
      <c r="W42" s="28"/>
      <c r="X42" s="28">
        <v>0</v>
      </c>
      <c r="Y42" s="28" t="s">
        <v>462</v>
      </c>
      <c r="Z42" s="28" t="s">
        <v>468</v>
      </c>
      <c r="AA42" s="38">
        <v>1</v>
      </c>
      <c r="AB42" s="49"/>
      <c r="AD42" s="25">
        <f t="shared" si="3"/>
        <v>10.749000000000001</v>
      </c>
      <c r="AE42" s="25">
        <f t="shared" si="4"/>
        <v>3</v>
      </c>
      <c r="AF42" s="25">
        <f t="shared" si="0"/>
        <v>0</v>
      </c>
    </row>
    <row r="43" spans="1:32" ht="38.25" x14ac:dyDescent="0.2">
      <c r="A43" s="37">
        <v>31</v>
      </c>
      <c r="B43" s="28" t="s">
        <v>386</v>
      </c>
      <c r="C43" s="28" t="s">
        <v>385</v>
      </c>
      <c r="D43" s="28" t="s">
        <v>539</v>
      </c>
      <c r="E43" s="28" t="s">
        <v>453</v>
      </c>
      <c r="F43" s="28" t="s">
        <v>540</v>
      </c>
      <c r="G43" s="28" t="s">
        <v>541</v>
      </c>
      <c r="H43" s="28" t="s">
        <v>355</v>
      </c>
      <c r="I43" s="28">
        <v>5.5830000000000002</v>
      </c>
      <c r="J43" s="28" t="s">
        <v>385</v>
      </c>
      <c r="K43" s="28">
        <v>0</v>
      </c>
      <c r="L43" s="28">
        <v>1</v>
      </c>
      <c r="M43" s="28">
        <v>6</v>
      </c>
      <c r="N43" s="28">
        <v>0</v>
      </c>
      <c r="O43" s="28">
        <v>0</v>
      </c>
      <c r="P43" s="28">
        <v>4</v>
      </c>
      <c r="Q43" s="28">
        <v>0</v>
      </c>
      <c r="R43" s="28">
        <v>0</v>
      </c>
      <c r="S43" s="28">
        <v>2</v>
      </c>
      <c r="T43" s="28">
        <v>2</v>
      </c>
      <c r="U43" s="28">
        <v>2</v>
      </c>
      <c r="V43" s="28">
        <v>0</v>
      </c>
      <c r="W43" s="28"/>
      <c r="X43" s="28">
        <v>0</v>
      </c>
      <c r="Y43" s="28" t="s">
        <v>462</v>
      </c>
      <c r="Z43" s="28" t="s">
        <v>468</v>
      </c>
      <c r="AA43" s="38">
        <v>1</v>
      </c>
      <c r="AB43" s="49"/>
      <c r="AD43" s="25">
        <f t="shared" si="3"/>
        <v>33.498000000000005</v>
      </c>
      <c r="AE43" s="25">
        <f t="shared" si="4"/>
        <v>6</v>
      </c>
      <c r="AF43" s="25">
        <f t="shared" si="0"/>
        <v>0</v>
      </c>
    </row>
    <row r="44" spans="1:32" x14ac:dyDescent="0.2">
      <c r="A44" s="37">
        <v>32</v>
      </c>
      <c r="B44" s="28" t="s">
        <v>386</v>
      </c>
      <c r="C44" s="28" t="s">
        <v>454</v>
      </c>
      <c r="D44" s="28" t="s">
        <v>542</v>
      </c>
      <c r="E44" s="28" t="s">
        <v>453</v>
      </c>
      <c r="F44" s="28" t="s">
        <v>543</v>
      </c>
      <c r="G44" s="28" t="s">
        <v>544</v>
      </c>
      <c r="H44" s="28" t="s">
        <v>361</v>
      </c>
      <c r="I44" s="28">
        <v>0.5</v>
      </c>
      <c r="J44" s="28" t="s">
        <v>451</v>
      </c>
      <c r="K44" s="28">
        <v>0</v>
      </c>
      <c r="L44" s="28">
        <v>0</v>
      </c>
      <c r="M44" s="28">
        <v>74</v>
      </c>
      <c r="N44" s="28">
        <v>0</v>
      </c>
      <c r="O44" s="28">
        <v>0</v>
      </c>
      <c r="P44" s="28">
        <v>74</v>
      </c>
      <c r="Q44" s="28">
        <v>0</v>
      </c>
      <c r="R44" s="28">
        <v>0</v>
      </c>
      <c r="S44" s="28">
        <v>0</v>
      </c>
      <c r="T44" s="28">
        <v>74</v>
      </c>
      <c r="U44" s="28">
        <v>0</v>
      </c>
      <c r="V44" s="28">
        <v>0</v>
      </c>
      <c r="W44" s="28"/>
      <c r="X44" s="28" t="s">
        <v>545</v>
      </c>
      <c r="Y44" s="28" t="s">
        <v>546</v>
      </c>
      <c r="Z44" s="28" t="s">
        <v>547</v>
      </c>
      <c r="AA44" s="38">
        <v>1</v>
      </c>
      <c r="AB44" s="58">
        <f>I44*M44</f>
        <v>37</v>
      </c>
      <c r="AC44" s="25">
        <f>M44</f>
        <v>74</v>
      </c>
    </row>
    <row r="45" spans="1:32" x14ac:dyDescent="0.2">
      <c r="A45" s="37">
        <v>33</v>
      </c>
      <c r="B45" s="28" t="s">
        <v>386</v>
      </c>
      <c r="C45" s="28" t="s">
        <v>385</v>
      </c>
      <c r="D45" s="28" t="s">
        <v>548</v>
      </c>
      <c r="E45" s="28" t="s">
        <v>465</v>
      </c>
      <c r="F45" s="28" t="s">
        <v>549</v>
      </c>
      <c r="G45" s="28" t="s">
        <v>550</v>
      </c>
      <c r="H45" s="28" t="s">
        <v>355</v>
      </c>
      <c r="I45" s="28">
        <v>0.5</v>
      </c>
      <c r="J45" s="28" t="s">
        <v>385</v>
      </c>
      <c r="K45" s="28">
        <v>0</v>
      </c>
      <c r="L45" s="28">
        <v>0</v>
      </c>
      <c r="M45" s="28">
        <v>50</v>
      </c>
      <c r="N45" s="28">
        <v>0</v>
      </c>
      <c r="O45" s="28">
        <v>0</v>
      </c>
      <c r="P45" s="28">
        <v>50</v>
      </c>
      <c r="Q45" s="28">
        <v>0</v>
      </c>
      <c r="R45" s="28">
        <v>0</v>
      </c>
      <c r="S45" s="28">
        <v>0</v>
      </c>
      <c r="T45" s="28">
        <v>50</v>
      </c>
      <c r="U45" s="28">
        <v>0</v>
      </c>
      <c r="V45" s="28">
        <v>0</v>
      </c>
      <c r="W45" s="28"/>
      <c r="X45" s="28">
        <v>0</v>
      </c>
      <c r="Y45" s="28" t="s">
        <v>462</v>
      </c>
      <c r="Z45" s="28" t="s">
        <v>468</v>
      </c>
      <c r="AA45" s="38">
        <v>1</v>
      </c>
      <c r="AB45" s="49"/>
      <c r="AD45" s="25">
        <f t="shared" ref="AD45:AD50" si="5">I45*M45</f>
        <v>25</v>
      </c>
      <c r="AE45" s="25">
        <f t="shared" si="4"/>
        <v>50</v>
      </c>
      <c r="AF45" s="25">
        <f t="shared" si="0"/>
        <v>0</v>
      </c>
    </row>
    <row r="46" spans="1:32" x14ac:dyDescent="0.2">
      <c r="A46" s="37">
        <v>34</v>
      </c>
      <c r="B46" s="28" t="s">
        <v>386</v>
      </c>
      <c r="C46" s="28" t="s">
        <v>385</v>
      </c>
      <c r="D46" s="28" t="s">
        <v>551</v>
      </c>
      <c r="E46" s="28" t="s">
        <v>465</v>
      </c>
      <c r="F46" s="28" t="s">
        <v>552</v>
      </c>
      <c r="G46" s="28" t="s">
        <v>553</v>
      </c>
      <c r="H46" s="28" t="s">
        <v>355</v>
      </c>
      <c r="I46" s="28">
        <v>1.5</v>
      </c>
      <c r="J46" s="28" t="s">
        <v>385</v>
      </c>
      <c r="K46" s="28">
        <v>0</v>
      </c>
      <c r="L46" s="28">
        <v>0</v>
      </c>
      <c r="M46" s="28">
        <v>50</v>
      </c>
      <c r="N46" s="28">
        <v>0</v>
      </c>
      <c r="O46" s="28">
        <v>0</v>
      </c>
      <c r="P46" s="28">
        <v>50</v>
      </c>
      <c r="Q46" s="28">
        <v>0</v>
      </c>
      <c r="R46" s="28">
        <v>0</v>
      </c>
      <c r="S46" s="28">
        <v>0</v>
      </c>
      <c r="T46" s="28">
        <v>50</v>
      </c>
      <c r="U46" s="28">
        <v>0</v>
      </c>
      <c r="V46" s="28">
        <v>0</v>
      </c>
      <c r="W46" s="28"/>
      <c r="X46" s="28">
        <v>0</v>
      </c>
      <c r="Y46" s="28" t="s">
        <v>462</v>
      </c>
      <c r="Z46" s="28" t="s">
        <v>468</v>
      </c>
      <c r="AA46" s="38">
        <v>1</v>
      </c>
      <c r="AB46" s="49"/>
      <c r="AD46" s="25">
        <f t="shared" si="5"/>
        <v>75</v>
      </c>
      <c r="AE46" s="25">
        <f t="shared" si="4"/>
        <v>50</v>
      </c>
      <c r="AF46" s="25">
        <f t="shared" si="0"/>
        <v>0</v>
      </c>
    </row>
    <row r="47" spans="1:32" x14ac:dyDescent="0.2">
      <c r="A47" s="37">
        <v>35</v>
      </c>
      <c r="B47" s="28" t="s">
        <v>386</v>
      </c>
      <c r="C47" s="28" t="s">
        <v>385</v>
      </c>
      <c r="D47" s="28" t="s">
        <v>554</v>
      </c>
      <c r="E47" s="28" t="s">
        <v>465</v>
      </c>
      <c r="F47" s="28" t="s">
        <v>555</v>
      </c>
      <c r="G47" s="28" t="s">
        <v>556</v>
      </c>
      <c r="H47" s="28" t="s">
        <v>355</v>
      </c>
      <c r="I47" s="28">
        <v>0.5</v>
      </c>
      <c r="J47" s="28" t="s">
        <v>385</v>
      </c>
      <c r="K47" s="28">
        <v>0</v>
      </c>
      <c r="L47" s="28">
        <v>0</v>
      </c>
      <c r="M47" s="28">
        <v>50</v>
      </c>
      <c r="N47" s="28">
        <v>0</v>
      </c>
      <c r="O47" s="28">
        <v>0</v>
      </c>
      <c r="P47" s="28">
        <v>50</v>
      </c>
      <c r="Q47" s="28">
        <v>0</v>
      </c>
      <c r="R47" s="28">
        <v>0</v>
      </c>
      <c r="S47" s="28">
        <v>0</v>
      </c>
      <c r="T47" s="28">
        <v>50</v>
      </c>
      <c r="U47" s="28">
        <v>0</v>
      </c>
      <c r="V47" s="28">
        <v>0</v>
      </c>
      <c r="W47" s="28"/>
      <c r="X47" s="28">
        <v>0</v>
      </c>
      <c r="Y47" s="28" t="s">
        <v>462</v>
      </c>
      <c r="Z47" s="28" t="s">
        <v>468</v>
      </c>
      <c r="AA47" s="38">
        <v>1</v>
      </c>
      <c r="AB47" s="49"/>
      <c r="AD47" s="25">
        <f t="shared" si="5"/>
        <v>25</v>
      </c>
      <c r="AE47" s="25">
        <f t="shared" si="4"/>
        <v>50</v>
      </c>
      <c r="AF47" s="25">
        <f t="shared" si="0"/>
        <v>0</v>
      </c>
    </row>
    <row r="48" spans="1:32" x14ac:dyDescent="0.2">
      <c r="A48" s="37">
        <v>36</v>
      </c>
      <c r="B48" s="28" t="s">
        <v>386</v>
      </c>
      <c r="C48" s="28" t="s">
        <v>451</v>
      </c>
      <c r="D48" s="28" t="s">
        <v>557</v>
      </c>
      <c r="E48" s="28" t="s">
        <v>465</v>
      </c>
      <c r="F48" s="28" t="s">
        <v>558</v>
      </c>
      <c r="G48" s="28" t="s">
        <v>559</v>
      </c>
      <c r="H48" s="28" t="s">
        <v>355</v>
      </c>
      <c r="I48" s="28">
        <v>4</v>
      </c>
      <c r="J48" s="28" t="s">
        <v>451</v>
      </c>
      <c r="K48" s="28">
        <v>0</v>
      </c>
      <c r="L48" s="28">
        <v>0</v>
      </c>
      <c r="M48" s="28">
        <v>250</v>
      </c>
      <c r="N48" s="28">
        <v>0</v>
      </c>
      <c r="O48" s="28">
        <v>0</v>
      </c>
      <c r="P48" s="28">
        <v>250</v>
      </c>
      <c r="Q48" s="28">
        <v>0</v>
      </c>
      <c r="R48" s="28">
        <v>0</v>
      </c>
      <c r="S48" s="28">
        <v>0</v>
      </c>
      <c r="T48" s="28">
        <v>250</v>
      </c>
      <c r="U48" s="28">
        <v>0</v>
      </c>
      <c r="V48" s="28">
        <v>0</v>
      </c>
      <c r="W48" s="28"/>
      <c r="X48" s="28">
        <v>0</v>
      </c>
      <c r="Y48" s="28" t="s">
        <v>462</v>
      </c>
      <c r="Z48" s="28" t="s">
        <v>468</v>
      </c>
      <c r="AA48" s="38">
        <v>1</v>
      </c>
      <c r="AB48" s="49"/>
      <c r="AD48" s="25">
        <f t="shared" si="5"/>
        <v>1000</v>
      </c>
      <c r="AE48" s="25">
        <f t="shared" si="4"/>
        <v>250</v>
      </c>
      <c r="AF48" s="25">
        <f t="shared" si="0"/>
        <v>0</v>
      </c>
    </row>
    <row r="49" spans="1:32" x14ac:dyDescent="0.2">
      <c r="A49" s="37">
        <v>37</v>
      </c>
      <c r="B49" s="28" t="s">
        <v>386</v>
      </c>
      <c r="C49" s="28" t="s">
        <v>385</v>
      </c>
      <c r="D49" s="28" t="s">
        <v>560</v>
      </c>
      <c r="E49" s="28" t="s">
        <v>465</v>
      </c>
      <c r="F49" s="28" t="s">
        <v>561</v>
      </c>
      <c r="G49" s="28" t="s">
        <v>562</v>
      </c>
      <c r="H49" s="28" t="s">
        <v>355</v>
      </c>
      <c r="I49" s="28">
        <v>0.5</v>
      </c>
      <c r="J49" s="28" t="s">
        <v>385</v>
      </c>
      <c r="K49" s="28">
        <v>0</v>
      </c>
      <c r="L49" s="28">
        <v>0</v>
      </c>
      <c r="M49" s="28">
        <v>50</v>
      </c>
      <c r="N49" s="28">
        <v>0</v>
      </c>
      <c r="O49" s="28">
        <v>0</v>
      </c>
      <c r="P49" s="28">
        <v>50</v>
      </c>
      <c r="Q49" s="28">
        <v>0</v>
      </c>
      <c r="R49" s="28">
        <v>0</v>
      </c>
      <c r="S49" s="28">
        <v>0</v>
      </c>
      <c r="T49" s="28">
        <v>50</v>
      </c>
      <c r="U49" s="28">
        <v>0</v>
      </c>
      <c r="V49" s="28">
        <v>0</v>
      </c>
      <c r="W49" s="28"/>
      <c r="X49" s="28">
        <v>0</v>
      </c>
      <c r="Y49" s="28" t="s">
        <v>462</v>
      </c>
      <c r="Z49" s="28" t="s">
        <v>468</v>
      </c>
      <c r="AA49" s="38">
        <v>1</v>
      </c>
      <c r="AB49" s="49"/>
      <c r="AD49" s="25">
        <f t="shared" si="5"/>
        <v>25</v>
      </c>
      <c r="AE49" s="25">
        <f t="shared" si="4"/>
        <v>50</v>
      </c>
      <c r="AF49" s="25">
        <f t="shared" si="0"/>
        <v>0</v>
      </c>
    </row>
    <row r="50" spans="1:32" ht="25.5" x14ac:dyDescent="0.2">
      <c r="A50" s="37">
        <v>38</v>
      </c>
      <c r="B50" s="28" t="s">
        <v>386</v>
      </c>
      <c r="C50" s="28" t="s">
        <v>385</v>
      </c>
      <c r="D50" s="28" t="s">
        <v>563</v>
      </c>
      <c r="E50" s="28" t="s">
        <v>453</v>
      </c>
      <c r="F50" s="28" t="s">
        <v>564</v>
      </c>
      <c r="G50" s="28" t="s">
        <v>565</v>
      </c>
      <c r="H50" s="28" t="s">
        <v>355</v>
      </c>
      <c r="I50" s="28">
        <v>3</v>
      </c>
      <c r="J50" s="28" t="s">
        <v>385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/>
      <c r="X50" s="28">
        <v>0</v>
      </c>
      <c r="Y50" s="28" t="s">
        <v>462</v>
      </c>
      <c r="Z50" s="28" t="s">
        <v>547</v>
      </c>
      <c r="AA50" s="38">
        <v>1</v>
      </c>
      <c r="AB50" s="49"/>
      <c r="AD50" s="25">
        <f t="shared" si="5"/>
        <v>0</v>
      </c>
      <c r="AE50" s="25">
        <f t="shared" si="4"/>
        <v>0</v>
      </c>
      <c r="AF50" s="25">
        <f t="shared" si="0"/>
        <v>0</v>
      </c>
    </row>
    <row r="51" spans="1:32" ht="38.25" x14ac:dyDescent="0.2">
      <c r="A51" s="37">
        <v>39</v>
      </c>
      <c r="B51" s="28" t="s">
        <v>386</v>
      </c>
      <c r="C51" s="28" t="s">
        <v>385</v>
      </c>
      <c r="D51" s="28" t="s">
        <v>566</v>
      </c>
      <c r="E51" s="28" t="s">
        <v>453</v>
      </c>
      <c r="F51" s="28" t="s">
        <v>567</v>
      </c>
      <c r="G51" s="28" t="s">
        <v>568</v>
      </c>
      <c r="H51" s="28" t="s">
        <v>360</v>
      </c>
      <c r="I51" s="28">
        <v>1.58</v>
      </c>
      <c r="J51" s="28" t="s">
        <v>451</v>
      </c>
      <c r="K51" s="28">
        <v>0</v>
      </c>
      <c r="L51" s="28">
        <v>0</v>
      </c>
      <c r="M51" s="28">
        <v>1</v>
      </c>
      <c r="N51" s="28">
        <v>0</v>
      </c>
      <c r="O51" s="28">
        <v>1</v>
      </c>
      <c r="P51" s="28">
        <v>0</v>
      </c>
      <c r="Q51" s="28">
        <v>0</v>
      </c>
      <c r="R51" s="28">
        <v>0</v>
      </c>
      <c r="S51" s="28">
        <v>1</v>
      </c>
      <c r="T51" s="28">
        <v>0</v>
      </c>
      <c r="U51" s="28">
        <v>0</v>
      </c>
      <c r="V51" s="28">
        <v>0</v>
      </c>
      <c r="W51" s="28"/>
      <c r="X51" s="28">
        <v>11</v>
      </c>
      <c r="Y51" s="28" t="s">
        <v>462</v>
      </c>
      <c r="Z51" s="28" t="s">
        <v>468</v>
      </c>
      <c r="AA51" s="38">
        <v>0</v>
      </c>
      <c r="AB51" s="49"/>
    </row>
    <row r="52" spans="1:32" ht="38.25" x14ac:dyDescent="0.2">
      <c r="A52" s="37">
        <v>40</v>
      </c>
      <c r="B52" s="28" t="s">
        <v>386</v>
      </c>
      <c r="C52" s="28" t="s">
        <v>385</v>
      </c>
      <c r="D52" s="28" t="s">
        <v>773</v>
      </c>
      <c r="E52" s="28" t="s">
        <v>453</v>
      </c>
      <c r="F52" s="28" t="s">
        <v>569</v>
      </c>
      <c r="G52" s="28" t="s">
        <v>570</v>
      </c>
      <c r="H52" s="28" t="s">
        <v>360</v>
      </c>
      <c r="I52" s="28">
        <v>0.16600000000000001</v>
      </c>
      <c r="J52" s="28" t="s">
        <v>385</v>
      </c>
      <c r="K52" s="28">
        <v>0</v>
      </c>
      <c r="L52" s="28">
        <v>0</v>
      </c>
      <c r="M52" s="28">
        <v>2</v>
      </c>
      <c r="N52" s="28">
        <v>0</v>
      </c>
      <c r="O52" s="28">
        <v>2</v>
      </c>
      <c r="P52" s="28">
        <v>0</v>
      </c>
      <c r="Q52" s="28">
        <v>0</v>
      </c>
      <c r="R52" s="28">
        <v>0</v>
      </c>
      <c r="S52" s="28">
        <v>2</v>
      </c>
      <c r="T52" s="28">
        <v>0</v>
      </c>
      <c r="U52" s="28">
        <v>0</v>
      </c>
      <c r="V52" s="28">
        <v>0</v>
      </c>
      <c r="W52" s="28"/>
      <c r="X52" s="28">
        <v>12</v>
      </c>
      <c r="Y52" s="28" t="s">
        <v>452</v>
      </c>
      <c r="Z52" s="28" t="s">
        <v>547</v>
      </c>
      <c r="AA52" s="38">
        <v>0</v>
      </c>
      <c r="AB52" s="49"/>
    </row>
    <row r="53" spans="1:32" x14ac:dyDescent="0.2">
      <c r="A53" s="37">
        <v>41</v>
      </c>
      <c r="B53" s="28" t="s">
        <v>386</v>
      </c>
      <c r="C53" s="28" t="s">
        <v>454</v>
      </c>
      <c r="D53" s="28" t="s">
        <v>571</v>
      </c>
      <c r="E53" s="28" t="s">
        <v>465</v>
      </c>
      <c r="F53" s="28" t="s">
        <v>572</v>
      </c>
      <c r="G53" s="28" t="s">
        <v>573</v>
      </c>
      <c r="H53" s="28" t="s">
        <v>360</v>
      </c>
      <c r="I53" s="28">
        <v>1</v>
      </c>
      <c r="J53" s="28" t="s">
        <v>454</v>
      </c>
      <c r="K53" s="28">
        <v>0</v>
      </c>
      <c r="L53" s="28">
        <v>0</v>
      </c>
      <c r="M53" s="28">
        <v>1</v>
      </c>
      <c r="N53" s="28">
        <v>0</v>
      </c>
      <c r="O53" s="28">
        <v>0</v>
      </c>
      <c r="P53" s="28">
        <v>1</v>
      </c>
      <c r="Q53" s="28">
        <v>0</v>
      </c>
      <c r="R53" s="28">
        <v>0</v>
      </c>
      <c r="S53" s="28">
        <v>0</v>
      </c>
      <c r="T53" s="28">
        <v>1</v>
      </c>
      <c r="U53" s="28">
        <v>0</v>
      </c>
      <c r="V53" s="28">
        <v>0</v>
      </c>
      <c r="W53" s="28"/>
      <c r="X53" s="28">
        <v>0</v>
      </c>
      <c r="Y53" s="28" t="s">
        <v>462</v>
      </c>
      <c r="Z53" s="28" t="s">
        <v>574</v>
      </c>
      <c r="AA53" s="38">
        <v>0</v>
      </c>
      <c r="AB53" s="49"/>
    </row>
    <row r="54" spans="1:32" x14ac:dyDescent="0.2">
      <c r="A54" s="37">
        <v>42</v>
      </c>
      <c r="B54" s="28" t="s">
        <v>386</v>
      </c>
      <c r="C54" s="28" t="s">
        <v>454</v>
      </c>
      <c r="D54" s="28" t="s">
        <v>575</v>
      </c>
      <c r="E54" s="28" t="s">
        <v>465</v>
      </c>
      <c r="F54" s="28" t="s">
        <v>576</v>
      </c>
      <c r="G54" s="28" t="s">
        <v>577</v>
      </c>
      <c r="H54" s="28" t="s">
        <v>360</v>
      </c>
      <c r="I54" s="28">
        <v>3.1659999999999999</v>
      </c>
      <c r="J54" s="28" t="s">
        <v>454</v>
      </c>
      <c r="K54" s="28">
        <v>0</v>
      </c>
      <c r="L54" s="28">
        <v>0</v>
      </c>
      <c r="M54" s="28">
        <v>1</v>
      </c>
      <c r="N54" s="28">
        <v>0</v>
      </c>
      <c r="O54" s="28">
        <v>0</v>
      </c>
      <c r="P54" s="28">
        <v>1</v>
      </c>
      <c r="Q54" s="28">
        <v>0</v>
      </c>
      <c r="R54" s="28">
        <v>0</v>
      </c>
      <c r="S54" s="28">
        <v>0</v>
      </c>
      <c r="T54" s="28">
        <v>1</v>
      </c>
      <c r="U54" s="28">
        <v>0</v>
      </c>
      <c r="V54" s="28">
        <v>0</v>
      </c>
      <c r="W54" s="28"/>
      <c r="X54" s="28">
        <v>0</v>
      </c>
      <c r="Y54" s="28" t="s">
        <v>462</v>
      </c>
      <c r="Z54" s="28" t="s">
        <v>574</v>
      </c>
      <c r="AA54" s="38">
        <v>0</v>
      </c>
      <c r="AB54" s="49"/>
    </row>
    <row r="55" spans="1:32" x14ac:dyDescent="0.2">
      <c r="A55" s="37">
        <v>43</v>
      </c>
      <c r="B55" s="28" t="s">
        <v>386</v>
      </c>
      <c r="C55" s="28" t="s">
        <v>385</v>
      </c>
      <c r="D55" s="28" t="s">
        <v>578</v>
      </c>
      <c r="E55" s="28" t="s">
        <v>465</v>
      </c>
      <c r="F55" s="28" t="s">
        <v>579</v>
      </c>
      <c r="G55" s="28" t="s">
        <v>580</v>
      </c>
      <c r="H55" s="28" t="s">
        <v>355</v>
      </c>
      <c r="I55" s="28">
        <v>4</v>
      </c>
      <c r="J55" s="28" t="s">
        <v>385</v>
      </c>
      <c r="K55" s="28">
        <v>0</v>
      </c>
      <c r="L55" s="28">
        <v>0</v>
      </c>
      <c r="M55" s="28">
        <v>50</v>
      </c>
      <c r="N55" s="28">
        <v>0</v>
      </c>
      <c r="O55" s="28">
        <v>0</v>
      </c>
      <c r="P55" s="28">
        <v>50</v>
      </c>
      <c r="Q55" s="28">
        <v>0</v>
      </c>
      <c r="R55" s="28">
        <v>0</v>
      </c>
      <c r="S55" s="28">
        <v>0</v>
      </c>
      <c r="T55" s="28">
        <v>50</v>
      </c>
      <c r="U55" s="28">
        <v>0</v>
      </c>
      <c r="V55" s="28">
        <v>0</v>
      </c>
      <c r="W55" s="28"/>
      <c r="X55" s="28">
        <v>0</v>
      </c>
      <c r="Y55" s="28" t="s">
        <v>462</v>
      </c>
      <c r="Z55" s="28" t="s">
        <v>547</v>
      </c>
      <c r="AA55" s="38">
        <v>1</v>
      </c>
      <c r="AB55" s="49"/>
      <c r="AD55" s="25">
        <f t="shared" ref="AD55:AD63" si="6">I55*M55</f>
        <v>200</v>
      </c>
      <c r="AE55" s="25">
        <f t="shared" ref="AE55:AE63" si="7">M55</f>
        <v>50</v>
      </c>
      <c r="AF55" s="25">
        <f t="shared" si="0"/>
        <v>0</v>
      </c>
    </row>
    <row r="56" spans="1:32" x14ac:dyDescent="0.2">
      <c r="A56" s="37">
        <v>44</v>
      </c>
      <c r="B56" s="28" t="s">
        <v>386</v>
      </c>
      <c r="C56" s="28" t="s">
        <v>385</v>
      </c>
      <c r="D56" s="28" t="s">
        <v>578</v>
      </c>
      <c r="E56" s="28" t="s">
        <v>465</v>
      </c>
      <c r="F56" s="28" t="s">
        <v>581</v>
      </c>
      <c r="G56" s="28" t="s">
        <v>582</v>
      </c>
      <c r="H56" s="28" t="s">
        <v>355</v>
      </c>
      <c r="I56" s="28">
        <v>4</v>
      </c>
      <c r="J56" s="28" t="s">
        <v>385</v>
      </c>
      <c r="K56" s="28">
        <v>0</v>
      </c>
      <c r="L56" s="28">
        <v>0</v>
      </c>
      <c r="M56" s="28">
        <v>50</v>
      </c>
      <c r="N56" s="28">
        <v>0</v>
      </c>
      <c r="O56" s="28">
        <v>0</v>
      </c>
      <c r="P56" s="28">
        <v>50</v>
      </c>
      <c r="Q56" s="28">
        <v>0</v>
      </c>
      <c r="R56" s="28">
        <v>0</v>
      </c>
      <c r="S56" s="28">
        <v>0</v>
      </c>
      <c r="T56" s="28">
        <v>50</v>
      </c>
      <c r="U56" s="28">
        <v>0</v>
      </c>
      <c r="V56" s="28">
        <v>0</v>
      </c>
      <c r="W56" s="28"/>
      <c r="X56" s="28">
        <v>0</v>
      </c>
      <c r="Y56" s="28" t="s">
        <v>462</v>
      </c>
      <c r="Z56" s="28" t="s">
        <v>547</v>
      </c>
      <c r="AA56" s="38">
        <v>1</v>
      </c>
      <c r="AB56" s="49"/>
      <c r="AD56" s="25">
        <f t="shared" si="6"/>
        <v>200</v>
      </c>
      <c r="AE56" s="25">
        <f t="shared" si="7"/>
        <v>50</v>
      </c>
      <c r="AF56" s="25">
        <f t="shared" si="0"/>
        <v>0</v>
      </c>
    </row>
    <row r="57" spans="1:32" x14ac:dyDescent="0.2">
      <c r="A57" s="37">
        <v>45</v>
      </c>
      <c r="B57" s="28" t="s">
        <v>386</v>
      </c>
      <c r="C57" s="28" t="s">
        <v>385</v>
      </c>
      <c r="D57" s="28" t="s">
        <v>583</v>
      </c>
      <c r="E57" s="28" t="s">
        <v>465</v>
      </c>
      <c r="F57" s="28" t="s">
        <v>584</v>
      </c>
      <c r="G57" s="28" t="s">
        <v>585</v>
      </c>
      <c r="H57" s="28" t="s">
        <v>355</v>
      </c>
      <c r="I57" s="28">
        <v>4</v>
      </c>
      <c r="J57" s="28" t="s">
        <v>385</v>
      </c>
      <c r="K57" s="28">
        <v>0</v>
      </c>
      <c r="L57" s="28">
        <v>0</v>
      </c>
      <c r="M57" s="28">
        <v>50</v>
      </c>
      <c r="N57" s="28">
        <v>0</v>
      </c>
      <c r="O57" s="28">
        <v>0</v>
      </c>
      <c r="P57" s="28">
        <v>50</v>
      </c>
      <c r="Q57" s="28">
        <v>0</v>
      </c>
      <c r="R57" s="28">
        <v>0</v>
      </c>
      <c r="S57" s="28">
        <v>0</v>
      </c>
      <c r="T57" s="28">
        <v>50</v>
      </c>
      <c r="U57" s="28">
        <v>0</v>
      </c>
      <c r="V57" s="28">
        <v>0</v>
      </c>
      <c r="W57" s="28"/>
      <c r="X57" s="28">
        <v>0</v>
      </c>
      <c r="Y57" s="28" t="s">
        <v>462</v>
      </c>
      <c r="Z57" s="28" t="s">
        <v>547</v>
      </c>
      <c r="AA57" s="38">
        <v>1</v>
      </c>
      <c r="AB57" s="49"/>
      <c r="AD57" s="25">
        <f t="shared" si="6"/>
        <v>200</v>
      </c>
      <c r="AE57" s="25">
        <f t="shared" si="7"/>
        <v>50</v>
      </c>
      <c r="AF57" s="25">
        <f t="shared" si="0"/>
        <v>0</v>
      </c>
    </row>
    <row r="58" spans="1:32" x14ac:dyDescent="0.2">
      <c r="A58" s="37">
        <v>46</v>
      </c>
      <c r="B58" s="28" t="s">
        <v>386</v>
      </c>
      <c r="C58" s="28" t="s">
        <v>385</v>
      </c>
      <c r="D58" s="28" t="s">
        <v>586</v>
      </c>
      <c r="E58" s="28" t="s">
        <v>465</v>
      </c>
      <c r="F58" s="28" t="s">
        <v>587</v>
      </c>
      <c r="G58" s="28" t="s">
        <v>588</v>
      </c>
      <c r="H58" s="28" t="s">
        <v>355</v>
      </c>
      <c r="I58" s="28">
        <v>4</v>
      </c>
      <c r="J58" s="28" t="s">
        <v>385</v>
      </c>
      <c r="K58" s="28">
        <v>0</v>
      </c>
      <c r="L58" s="28">
        <v>0</v>
      </c>
      <c r="M58" s="28">
        <v>50</v>
      </c>
      <c r="N58" s="28">
        <v>0</v>
      </c>
      <c r="O58" s="28">
        <v>0</v>
      </c>
      <c r="P58" s="28">
        <v>50</v>
      </c>
      <c r="Q58" s="28">
        <v>0</v>
      </c>
      <c r="R58" s="28">
        <v>0</v>
      </c>
      <c r="S58" s="28">
        <v>0</v>
      </c>
      <c r="T58" s="28">
        <v>50</v>
      </c>
      <c r="U58" s="28">
        <v>0</v>
      </c>
      <c r="V58" s="28">
        <v>0</v>
      </c>
      <c r="W58" s="28"/>
      <c r="X58" s="28">
        <v>0</v>
      </c>
      <c r="Y58" s="28" t="s">
        <v>452</v>
      </c>
      <c r="Z58" s="28" t="s">
        <v>468</v>
      </c>
      <c r="AA58" s="38">
        <v>1</v>
      </c>
      <c r="AB58" s="49"/>
      <c r="AD58" s="25">
        <f t="shared" si="6"/>
        <v>200</v>
      </c>
      <c r="AE58" s="25">
        <f t="shared" si="7"/>
        <v>50</v>
      </c>
      <c r="AF58" s="25">
        <f t="shared" si="0"/>
        <v>0</v>
      </c>
    </row>
    <row r="59" spans="1:32" ht="25.5" x14ac:dyDescent="0.2">
      <c r="A59" s="37">
        <v>47</v>
      </c>
      <c r="B59" s="28" t="s">
        <v>386</v>
      </c>
      <c r="C59" s="28" t="s">
        <v>385</v>
      </c>
      <c r="D59" s="28" t="s">
        <v>589</v>
      </c>
      <c r="E59" s="28" t="s">
        <v>453</v>
      </c>
      <c r="F59" s="28" t="s">
        <v>590</v>
      </c>
      <c r="G59" s="28" t="s">
        <v>591</v>
      </c>
      <c r="H59" s="28" t="s">
        <v>355</v>
      </c>
      <c r="I59" s="28">
        <v>5.8330000000000002</v>
      </c>
      <c r="J59" s="28" t="s">
        <v>385</v>
      </c>
      <c r="K59" s="28">
        <v>0</v>
      </c>
      <c r="L59" s="28">
        <v>1</v>
      </c>
      <c r="M59" s="28">
        <v>3</v>
      </c>
      <c r="N59" s="28">
        <v>0</v>
      </c>
      <c r="O59" s="28">
        <v>1</v>
      </c>
      <c r="P59" s="28">
        <v>2</v>
      </c>
      <c r="Q59" s="28">
        <v>0</v>
      </c>
      <c r="R59" s="28">
        <v>0</v>
      </c>
      <c r="S59" s="28">
        <v>3</v>
      </c>
      <c r="T59" s="28">
        <v>0</v>
      </c>
      <c r="U59" s="28">
        <v>0</v>
      </c>
      <c r="V59" s="28">
        <v>0</v>
      </c>
      <c r="W59" s="28"/>
      <c r="X59" s="28">
        <v>0</v>
      </c>
      <c r="Y59" s="28" t="s">
        <v>462</v>
      </c>
      <c r="Z59" s="28" t="s">
        <v>468</v>
      </c>
      <c r="AA59" s="38">
        <v>1</v>
      </c>
      <c r="AB59" s="49"/>
      <c r="AD59" s="25">
        <f t="shared" si="6"/>
        <v>17.499000000000002</v>
      </c>
      <c r="AE59" s="25">
        <f t="shared" si="7"/>
        <v>3</v>
      </c>
      <c r="AF59" s="25">
        <f t="shared" si="0"/>
        <v>0</v>
      </c>
    </row>
    <row r="60" spans="1:32" ht="25.5" x14ac:dyDescent="0.2">
      <c r="A60" s="37">
        <v>48</v>
      </c>
      <c r="B60" s="28" t="s">
        <v>386</v>
      </c>
      <c r="C60" s="28" t="s">
        <v>385</v>
      </c>
      <c r="D60" s="28" t="s">
        <v>592</v>
      </c>
      <c r="E60" s="28" t="s">
        <v>453</v>
      </c>
      <c r="F60" s="28" t="s">
        <v>590</v>
      </c>
      <c r="G60" s="28" t="s">
        <v>591</v>
      </c>
      <c r="H60" s="28" t="s">
        <v>355</v>
      </c>
      <c r="I60" s="28">
        <v>5.8330000000000002</v>
      </c>
      <c r="J60" s="28" t="s">
        <v>385</v>
      </c>
      <c r="K60" s="28">
        <v>0</v>
      </c>
      <c r="L60" s="28">
        <v>1</v>
      </c>
      <c r="M60" s="28">
        <v>10</v>
      </c>
      <c r="N60" s="28">
        <v>0</v>
      </c>
      <c r="O60" s="28">
        <v>1</v>
      </c>
      <c r="P60" s="28">
        <v>6</v>
      </c>
      <c r="Q60" s="28">
        <v>0</v>
      </c>
      <c r="R60" s="28">
        <v>0</v>
      </c>
      <c r="S60" s="28">
        <v>1</v>
      </c>
      <c r="T60" s="28">
        <v>6</v>
      </c>
      <c r="U60" s="28">
        <v>3</v>
      </c>
      <c r="V60" s="28">
        <v>0</v>
      </c>
      <c r="W60" s="28"/>
      <c r="X60" s="28">
        <v>0</v>
      </c>
      <c r="Y60" s="28" t="s">
        <v>462</v>
      </c>
      <c r="Z60" s="28" t="s">
        <v>468</v>
      </c>
      <c r="AA60" s="38">
        <v>1</v>
      </c>
      <c r="AB60" s="49"/>
      <c r="AD60" s="25">
        <f t="shared" si="6"/>
        <v>58.33</v>
      </c>
      <c r="AE60" s="25">
        <f t="shared" si="7"/>
        <v>10</v>
      </c>
      <c r="AF60" s="25">
        <f t="shared" si="0"/>
        <v>0</v>
      </c>
    </row>
    <row r="61" spans="1:32" ht="38.25" x14ac:dyDescent="0.2">
      <c r="A61" s="37">
        <v>49</v>
      </c>
      <c r="B61" s="28" t="s">
        <v>386</v>
      </c>
      <c r="C61" s="28" t="s">
        <v>385</v>
      </c>
      <c r="D61" s="28" t="s">
        <v>593</v>
      </c>
      <c r="E61" s="28" t="s">
        <v>453</v>
      </c>
      <c r="F61" s="28" t="s">
        <v>590</v>
      </c>
      <c r="G61" s="28" t="s">
        <v>591</v>
      </c>
      <c r="H61" s="28" t="s">
        <v>355</v>
      </c>
      <c r="I61" s="28">
        <v>5.8330000000000002</v>
      </c>
      <c r="J61" s="28" t="s">
        <v>385</v>
      </c>
      <c r="K61" s="28">
        <v>0</v>
      </c>
      <c r="L61" s="28">
        <v>3</v>
      </c>
      <c r="M61" s="28">
        <v>3</v>
      </c>
      <c r="N61" s="28">
        <v>0</v>
      </c>
      <c r="O61" s="28">
        <v>3</v>
      </c>
      <c r="P61" s="28">
        <v>0</v>
      </c>
      <c r="Q61" s="28">
        <v>0</v>
      </c>
      <c r="R61" s="28">
        <v>0</v>
      </c>
      <c r="S61" s="28">
        <v>3</v>
      </c>
      <c r="T61" s="28">
        <v>0</v>
      </c>
      <c r="U61" s="28">
        <v>0</v>
      </c>
      <c r="V61" s="28">
        <v>0</v>
      </c>
      <c r="W61" s="28"/>
      <c r="X61" s="28">
        <v>0</v>
      </c>
      <c r="Y61" s="28" t="s">
        <v>462</v>
      </c>
      <c r="Z61" s="28" t="s">
        <v>468</v>
      </c>
      <c r="AA61" s="38">
        <v>1</v>
      </c>
      <c r="AB61" s="49"/>
      <c r="AD61" s="25">
        <f t="shared" si="6"/>
        <v>17.499000000000002</v>
      </c>
      <c r="AE61" s="25">
        <f t="shared" si="7"/>
        <v>3</v>
      </c>
      <c r="AF61" s="25">
        <f t="shared" si="0"/>
        <v>0</v>
      </c>
    </row>
    <row r="62" spans="1:32" ht="25.5" x14ac:dyDescent="0.2">
      <c r="A62" s="37">
        <v>50</v>
      </c>
      <c r="B62" s="28" t="s">
        <v>386</v>
      </c>
      <c r="C62" s="28" t="s">
        <v>385</v>
      </c>
      <c r="D62" s="28" t="s">
        <v>563</v>
      </c>
      <c r="E62" s="28" t="s">
        <v>453</v>
      </c>
      <c r="F62" s="28" t="s">
        <v>590</v>
      </c>
      <c r="G62" s="28" t="s">
        <v>591</v>
      </c>
      <c r="H62" s="28" t="s">
        <v>355</v>
      </c>
      <c r="I62" s="28">
        <v>5.8330000000000002</v>
      </c>
      <c r="J62" s="28" t="s">
        <v>385</v>
      </c>
      <c r="K62" s="28">
        <v>0</v>
      </c>
      <c r="L62" s="28">
        <v>0</v>
      </c>
      <c r="M62" s="28">
        <v>1</v>
      </c>
      <c r="N62" s="28">
        <v>0</v>
      </c>
      <c r="O62" s="28">
        <v>0</v>
      </c>
      <c r="P62" s="28">
        <v>1</v>
      </c>
      <c r="Q62" s="28">
        <v>0</v>
      </c>
      <c r="R62" s="28">
        <v>0</v>
      </c>
      <c r="S62" s="28">
        <v>0</v>
      </c>
      <c r="T62" s="28">
        <v>1</v>
      </c>
      <c r="U62" s="28">
        <v>0</v>
      </c>
      <c r="V62" s="28">
        <v>0</v>
      </c>
      <c r="W62" s="28"/>
      <c r="X62" s="28">
        <v>0</v>
      </c>
      <c r="Y62" s="28" t="s">
        <v>462</v>
      </c>
      <c r="Z62" s="28" t="s">
        <v>468</v>
      </c>
      <c r="AA62" s="38">
        <v>1</v>
      </c>
      <c r="AB62" s="49"/>
      <c r="AD62" s="25">
        <f t="shared" si="6"/>
        <v>5.8330000000000002</v>
      </c>
      <c r="AE62" s="25">
        <f t="shared" si="7"/>
        <v>1</v>
      </c>
      <c r="AF62" s="25">
        <f t="shared" si="0"/>
        <v>0</v>
      </c>
    </row>
    <row r="63" spans="1:32" x14ac:dyDescent="0.2">
      <c r="A63" s="37">
        <v>51</v>
      </c>
      <c r="B63" s="28" t="s">
        <v>386</v>
      </c>
      <c r="C63" s="28" t="s">
        <v>385</v>
      </c>
      <c r="D63" s="28" t="s">
        <v>594</v>
      </c>
      <c r="E63" s="28" t="s">
        <v>465</v>
      </c>
      <c r="F63" s="28" t="s">
        <v>595</v>
      </c>
      <c r="G63" s="28" t="s">
        <v>596</v>
      </c>
      <c r="H63" s="28" t="s">
        <v>355</v>
      </c>
      <c r="I63" s="28">
        <v>3</v>
      </c>
      <c r="J63" s="28" t="s">
        <v>385</v>
      </c>
      <c r="K63" s="28">
        <v>0</v>
      </c>
      <c r="L63" s="28">
        <v>0</v>
      </c>
      <c r="M63" s="28">
        <v>18</v>
      </c>
      <c r="N63" s="28">
        <v>0</v>
      </c>
      <c r="O63" s="28">
        <v>0</v>
      </c>
      <c r="P63" s="28">
        <v>18</v>
      </c>
      <c r="Q63" s="28">
        <v>0</v>
      </c>
      <c r="R63" s="28">
        <v>0</v>
      </c>
      <c r="S63" s="28">
        <v>0</v>
      </c>
      <c r="T63" s="28">
        <v>18</v>
      </c>
      <c r="U63" s="28">
        <v>0</v>
      </c>
      <c r="V63" s="28">
        <v>0</v>
      </c>
      <c r="W63" s="28"/>
      <c r="X63" s="28">
        <v>0</v>
      </c>
      <c r="Y63" s="28" t="s">
        <v>462</v>
      </c>
      <c r="Z63" s="28" t="s">
        <v>468</v>
      </c>
      <c r="AA63" s="38">
        <v>1</v>
      </c>
      <c r="AB63" s="49"/>
      <c r="AD63" s="25">
        <f t="shared" si="6"/>
        <v>54</v>
      </c>
      <c r="AE63" s="25">
        <f t="shared" si="7"/>
        <v>18</v>
      </c>
      <c r="AF63" s="25">
        <f t="shared" si="0"/>
        <v>0</v>
      </c>
    </row>
    <row r="64" spans="1:32" ht="25.5" x14ac:dyDescent="0.2">
      <c r="A64" s="37">
        <v>52</v>
      </c>
      <c r="B64" s="28" t="s">
        <v>386</v>
      </c>
      <c r="C64" s="28" t="s">
        <v>385</v>
      </c>
      <c r="D64" s="28" t="s">
        <v>563</v>
      </c>
      <c r="E64" s="28" t="s">
        <v>453</v>
      </c>
      <c r="F64" s="28" t="s">
        <v>597</v>
      </c>
      <c r="G64" s="28" t="s">
        <v>598</v>
      </c>
      <c r="H64" s="28" t="s">
        <v>360</v>
      </c>
      <c r="I64" s="28">
        <v>1.75</v>
      </c>
      <c r="J64" s="28" t="s">
        <v>385</v>
      </c>
      <c r="K64" s="28">
        <v>0</v>
      </c>
      <c r="L64" s="28">
        <v>2</v>
      </c>
      <c r="M64" s="28">
        <v>2</v>
      </c>
      <c r="N64" s="28">
        <v>0</v>
      </c>
      <c r="O64" s="28">
        <v>2</v>
      </c>
      <c r="P64" s="28">
        <v>0</v>
      </c>
      <c r="Q64" s="28">
        <v>0</v>
      </c>
      <c r="R64" s="28">
        <v>0</v>
      </c>
      <c r="S64" s="28">
        <v>2</v>
      </c>
      <c r="T64" s="28">
        <v>0</v>
      </c>
      <c r="U64" s="28">
        <v>0</v>
      </c>
      <c r="V64" s="28">
        <v>0</v>
      </c>
      <c r="W64" s="28"/>
      <c r="X64" s="28" t="s">
        <v>599</v>
      </c>
      <c r="Y64" s="28" t="s">
        <v>462</v>
      </c>
      <c r="Z64" s="28" t="s">
        <v>547</v>
      </c>
      <c r="AA64" s="38">
        <v>0</v>
      </c>
      <c r="AB64" s="49"/>
    </row>
    <row r="65" spans="1:32" ht="25.5" x14ac:dyDescent="0.2">
      <c r="A65" s="37">
        <v>53</v>
      </c>
      <c r="B65" s="28" t="s">
        <v>386</v>
      </c>
      <c r="C65" s="28" t="s">
        <v>385</v>
      </c>
      <c r="D65" s="28" t="s">
        <v>600</v>
      </c>
      <c r="E65" s="28" t="s">
        <v>453</v>
      </c>
      <c r="F65" s="28" t="s">
        <v>601</v>
      </c>
      <c r="G65" s="28" t="s">
        <v>602</v>
      </c>
      <c r="H65" s="28" t="s">
        <v>360</v>
      </c>
      <c r="I65" s="28">
        <v>5</v>
      </c>
      <c r="J65" s="28" t="s">
        <v>385</v>
      </c>
      <c r="K65" s="28">
        <v>0</v>
      </c>
      <c r="L65" s="28">
        <v>2</v>
      </c>
      <c r="M65" s="28">
        <v>2</v>
      </c>
      <c r="N65" s="28">
        <v>0</v>
      </c>
      <c r="O65" s="28">
        <v>2</v>
      </c>
      <c r="P65" s="28">
        <v>0</v>
      </c>
      <c r="Q65" s="28">
        <v>0</v>
      </c>
      <c r="R65" s="28">
        <v>0</v>
      </c>
      <c r="S65" s="28">
        <v>2</v>
      </c>
      <c r="T65" s="28">
        <v>0</v>
      </c>
      <c r="U65" s="28">
        <v>0</v>
      </c>
      <c r="V65" s="28">
        <v>0</v>
      </c>
      <c r="W65" s="28"/>
      <c r="X65" s="28" t="s">
        <v>603</v>
      </c>
      <c r="Y65" s="28" t="s">
        <v>462</v>
      </c>
      <c r="Z65" s="28" t="s">
        <v>547</v>
      </c>
      <c r="AA65" s="38">
        <v>0</v>
      </c>
      <c r="AB65" s="49"/>
    </row>
    <row r="66" spans="1:32" ht="25.5" x14ac:dyDescent="0.2">
      <c r="A66" s="37">
        <v>54</v>
      </c>
      <c r="B66" s="28" t="s">
        <v>386</v>
      </c>
      <c r="C66" s="28" t="s">
        <v>385</v>
      </c>
      <c r="D66" s="28" t="s">
        <v>604</v>
      </c>
      <c r="E66" s="28" t="s">
        <v>453</v>
      </c>
      <c r="F66" s="28" t="s">
        <v>605</v>
      </c>
      <c r="G66" s="28" t="s">
        <v>606</v>
      </c>
      <c r="H66" s="28" t="s">
        <v>360</v>
      </c>
      <c r="I66" s="28">
        <v>0.17</v>
      </c>
      <c r="J66" s="28" t="s">
        <v>385</v>
      </c>
      <c r="K66" s="28">
        <v>0</v>
      </c>
      <c r="L66" s="28">
        <v>3</v>
      </c>
      <c r="M66" s="28">
        <v>3</v>
      </c>
      <c r="N66" s="28">
        <v>0</v>
      </c>
      <c r="O66" s="28">
        <v>3</v>
      </c>
      <c r="P66" s="28">
        <v>0</v>
      </c>
      <c r="Q66" s="28">
        <v>0</v>
      </c>
      <c r="R66" s="28">
        <v>0</v>
      </c>
      <c r="S66" s="28">
        <v>3</v>
      </c>
      <c r="T66" s="28">
        <v>0</v>
      </c>
      <c r="U66" s="28">
        <v>0</v>
      </c>
      <c r="V66" s="28">
        <v>0</v>
      </c>
      <c r="W66" s="28"/>
      <c r="X66" s="28" t="s">
        <v>607</v>
      </c>
      <c r="Y66" s="28" t="s">
        <v>608</v>
      </c>
      <c r="Z66" s="28" t="s">
        <v>547</v>
      </c>
      <c r="AA66" s="38">
        <v>1</v>
      </c>
      <c r="AB66" s="60">
        <f>I66*M66</f>
        <v>0.51</v>
      </c>
      <c r="AC66" s="25">
        <f>M66</f>
        <v>3</v>
      </c>
    </row>
    <row r="67" spans="1:32" x14ac:dyDescent="0.2">
      <c r="A67" s="37">
        <v>55</v>
      </c>
      <c r="B67" s="28" t="s">
        <v>386</v>
      </c>
      <c r="C67" s="28" t="s">
        <v>454</v>
      </c>
      <c r="D67" s="28" t="s">
        <v>609</v>
      </c>
      <c r="E67" s="28" t="s">
        <v>453</v>
      </c>
      <c r="F67" s="28" t="s">
        <v>605</v>
      </c>
      <c r="G67" s="28" t="s">
        <v>610</v>
      </c>
      <c r="H67" s="28" t="s">
        <v>360</v>
      </c>
      <c r="I67" s="28">
        <v>0.5</v>
      </c>
      <c r="J67" s="28" t="s">
        <v>454</v>
      </c>
      <c r="K67" s="28">
        <v>0</v>
      </c>
      <c r="L67" s="28">
        <v>1</v>
      </c>
      <c r="M67" s="28">
        <v>112</v>
      </c>
      <c r="N67" s="28">
        <v>0</v>
      </c>
      <c r="O67" s="28">
        <v>1</v>
      </c>
      <c r="P67" s="28">
        <v>111</v>
      </c>
      <c r="Q67" s="28">
        <v>0</v>
      </c>
      <c r="R67" s="28">
        <v>0</v>
      </c>
      <c r="S67" s="28">
        <v>0</v>
      </c>
      <c r="T67" s="28">
        <v>112</v>
      </c>
      <c r="U67" s="28">
        <v>0</v>
      </c>
      <c r="V67" s="28">
        <v>0</v>
      </c>
      <c r="W67" s="28"/>
      <c r="X67" s="28" t="s">
        <v>611</v>
      </c>
      <c r="Y67" s="28" t="s">
        <v>463</v>
      </c>
      <c r="Z67" s="28" t="s">
        <v>574</v>
      </c>
      <c r="AA67" s="38">
        <v>1</v>
      </c>
      <c r="AB67" s="58">
        <f>I67*M67</f>
        <v>56</v>
      </c>
      <c r="AC67" s="25">
        <f>M67</f>
        <v>112</v>
      </c>
    </row>
    <row r="68" spans="1:32" ht="25.5" x14ac:dyDescent="0.2">
      <c r="A68" s="37">
        <v>56</v>
      </c>
      <c r="B68" s="28" t="s">
        <v>386</v>
      </c>
      <c r="C68" s="28" t="s">
        <v>385</v>
      </c>
      <c r="D68" s="28" t="s">
        <v>604</v>
      </c>
      <c r="E68" s="28" t="s">
        <v>453</v>
      </c>
      <c r="F68" s="28" t="s">
        <v>612</v>
      </c>
      <c r="G68" s="28" t="s">
        <v>613</v>
      </c>
      <c r="H68" s="28" t="s">
        <v>360</v>
      </c>
      <c r="I68" s="28">
        <v>0.25</v>
      </c>
      <c r="J68" s="28" t="s">
        <v>385</v>
      </c>
      <c r="K68" s="28">
        <v>0</v>
      </c>
      <c r="L68" s="28">
        <v>3</v>
      </c>
      <c r="M68" s="28">
        <v>3</v>
      </c>
      <c r="N68" s="28">
        <v>0</v>
      </c>
      <c r="O68" s="28">
        <v>3</v>
      </c>
      <c r="P68" s="28">
        <v>0</v>
      </c>
      <c r="Q68" s="28">
        <v>0</v>
      </c>
      <c r="R68" s="28">
        <v>0</v>
      </c>
      <c r="S68" s="28">
        <v>3</v>
      </c>
      <c r="T68" s="28">
        <v>0</v>
      </c>
      <c r="U68" s="28">
        <v>0</v>
      </c>
      <c r="V68" s="28">
        <v>0</v>
      </c>
      <c r="W68" s="28"/>
      <c r="X68" s="28" t="s">
        <v>456</v>
      </c>
      <c r="Y68" s="28" t="s">
        <v>463</v>
      </c>
      <c r="Z68" s="28" t="s">
        <v>547</v>
      </c>
      <c r="AA68" s="38">
        <v>1</v>
      </c>
      <c r="AB68" s="59">
        <f>I68*M68</f>
        <v>0.75</v>
      </c>
      <c r="AC68" s="25">
        <f>M68</f>
        <v>3</v>
      </c>
    </row>
    <row r="69" spans="1:32" ht="25.5" x14ac:dyDescent="0.2">
      <c r="A69" s="37">
        <v>57</v>
      </c>
      <c r="B69" s="28" t="s">
        <v>386</v>
      </c>
      <c r="C69" s="28" t="s">
        <v>385</v>
      </c>
      <c r="D69" s="28" t="s">
        <v>614</v>
      </c>
      <c r="E69" s="28" t="s">
        <v>453</v>
      </c>
      <c r="F69" s="28" t="s">
        <v>615</v>
      </c>
      <c r="G69" s="28" t="s">
        <v>616</v>
      </c>
      <c r="H69" s="28" t="s">
        <v>360</v>
      </c>
      <c r="I69" s="28">
        <v>2.25</v>
      </c>
      <c r="J69" s="28" t="s">
        <v>385</v>
      </c>
      <c r="K69" s="28">
        <v>0</v>
      </c>
      <c r="L69" s="28">
        <v>0</v>
      </c>
      <c r="M69" s="28">
        <v>3</v>
      </c>
      <c r="N69" s="28">
        <v>0</v>
      </c>
      <c r="O69" s="28">
        <v>0</v>
      </c>
      <c r="P69" s="28">
        <v>3</v>
      </c>
      <c r="Q69" s="28">
        <v>0</v>
      </c>
      <c r="R69" s="28">
        <v>0</v>
      </c>
      <c r="S69" s="28">
        <v>3</v>
      </c>
      <c r="T69" s="28">
        <v>0</v>
      </c>
      <c r="U69" s="28">
        <v>0</v>
      </c>
      <c r="V69" s="28">
        <v>0</v>
      </c>
      <c r="W69" s="28"/>
      <c r="X69" s="28" t="s">
        <v>617</v>
      </c>
      <c r="Y69" s="28" t="s">
        <v>452</v>
      </c>
      <c r="Z69" s="28" t="s">
        <v>547</v>
      </c>
      <c r="AA69" s="38">
        <v>0</v>
      </c>
      <c r="AB69" s="49"/>
    </row>
    <row r="70" spans="1:32" ht="38.25" x14ac:dyDescent="0.2">
      <c r="A70" s="37">
        <v>58</v>
      </c>
      <c r="B70" s="28" t="s">
        <v>386</v>
      </c>
      <c r="C70" s="28" t="s">
        <v>385</v>
      </c>
      <c r="D70" s="28" t="s">
        <v>618</v>
      </c>
      <c r="E70" s="28" t="s">
        <v>619</v>
      </c>
      <c r="F70" s="28" t="s">
        <v>620</v>
      </c>
      <c r="G70" s="28" t="s">
        <v>621</v>
      </c>
      <c r="H70" s="28" t="s">
        <v>355</v>
      </c>
      <c r="I70" s="28">
        <v>174.5</v>
      </c>
      <c r="J70" s="28" t="s">
        <v>385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/>
      <c r="X70" s="28">
        <v>0</v>
      </c>
      <c r="Y70" s="28" t="s">
        <v>452</v>
      </c>
      <c r="Z70" s="28" t="s">
        <v>468</v>
      </c>
      <c r="AA70" s="38">
        <v>1</v>
      </c>
      <c r="AB70" s="49"/>
      <c r="AD70" s="25">
        <f>I70*M70</f>
        <v>0</v>
      </c>
      <c r="AE70" s="25">
        <f t="shared" ref="AE70:AE80" si="8">M70</f>
        <v>0</v>
      </c>
      <c r="AF70" s="25">
        <f t="shared" si="0"/>
        <v>0</v>
      </c>
    </row>
    <row r="71" spans="1:32" ht="25.5" x14ac:dyDescent="0.2">
      <c r="A71" s="37">
        <v>59</v>
      </c>
      <c r="B71" s="28" t="s">
        <v>386</v>
      </c>
      <c r="C71" s="28" t="s">
        <v>469</v>
      </c>
      <c r="D71" s="28" t="s">
        <v>622</v>
      </c>
      <c r="E71" s="28" t="s">
        <v>619</v>
      </c>
      <c r="F71" s="28" t="s">
        <v>623</v>
      </c>
      <c r="G71" s="28" t="s">
        <v>624</v>
      </c>
      <c r="H71" s="28" t="s">
        <v>360</v>
      </c>
      <c r="I71" s="28">
        <v>0.57999999999999996</v>
      </c>
      <c r="J71" s="28" t="s">
        <v>385</v>
      </c>
      <c r="K71" s="28">
        <v>0</v>
      </c>
      <c r="L71" s="28">
        <v>0</v>
      </c>
      <c r="M71" s="28">
        <v>113</v>
      </c>
      <c r="N71" s="28">
        <v>0</v>
      </c>
      <c r="O71" s="28">
        <v>0</v>
      </c>
      <c r="P71" s="28">
        <v>112</v>
      </c>
      <c r="Q71" s="28">
        <v>0</v>
      </c>
      <c r="R71" s="28">
        <v>0</v>
      </c>
      <c r="S71" s="28">
        <v>0</v>
      </c>
      <c r="T71" s="28">
        <v>112</v>
      </c>
      <c r="U71" s="28">
        <v>1</v>
      </c>
      <c r="V71" s="28">
        <v>0</v>
      </c>
      <c r="W71" s="28"/>
      <c r="X71" s="28" t="s">
        <v>625</v>
      </c>
      <c r="Y71" s="28" t="s">
        <v>462</v>
      </c>
      <c r="Z71" s="28" t="s">
        <v>468</v>
      </c>
      <c r="AA71" s="38">
        <v>0</v>
      </c>
      <c r="AB71" s="49"/>
    </row>
    <row r="72" spans="1:32" ht="25.5" x14ac:dyDescent="0.2">
      <c r="A72" s="37">
        <v>60</v>
      </c>
      <c r="B72" s="28" t="s">
        <v>386</v>
      </c>
      <c r="C72" s="28" t="s">
        <v>385</v>
      </c>
      <c r="D72" s="28" t="s">
        <v>626</v>
      </c>
      <c r="E72" s="28" t="s">
        <v>619</v>
      </c>
      <c r="F72" s="28" t="s">
        <v>627</v>
      </c>
      <c r="G72" s="28" t="s">
        <v>628</v>
      </c>
      <c r="H72" s="28" t="s">
        <v>360</v>
      </c>
      <c r="I72" s="28">
        <v>0.92</v>
      </c>
      <c r="J72" s="28" t="s">
        <v>385</v>
      </c>
      <c r="K72" s="28">
        <v>0</v>
      </c>
      <c r="L72" s="28">
        <v>0</v>
      </c>
      <c r="M72" s="28">
        <v>3</v>
      </c>
      <c r="N72" s="28">
        <v>0</v>
      </c>
      <c r="O72" s="28">
        <v>0</v>
      </c>
      <c r="P72" s="28">
        <v>3</v>
      </c>
      <c r="Q72" s="28">
        <v>0</v>
      </c>
      <c r="R72" s="28">
        <v>0</v>
      </c>
      <c r="S72" s="28">
        <v>3</v>
      </c>
      <c r="T72" s="28">
        <v>0</v>
      </c>
      <c r="U72" s="28">
        <v>0</v>
      </c>
      <c r="V72" s="28">
        <v>0</v>
      </c>
      <c r="W72" s="28"/>
      <c r="X72" s="28" t="s">
        <v>629</v>
      </c>
      <c r="Y72" s="28" t="s">
        <v>463</v>
      </c>
      <c r="Z72" s="28" t="s">
        <v>468</v>
      </c>
      <c r="AA72" s="38">
        <v>1</v>
      </c>
      <c r="AB72" s="59">
        <f>I72*M72</f>
        <v>2.7600000000000002</v>
      </c>
      <c r="AC72" s="25">
        <f>M72</f>
        <v>3</v>
      </c>
    </row>
    <row r="73" spans="1:32" x14ac:dyDescent="0.2">
      <c r="A73" s="37">
        <v>61</v>
      </c>
      <c r="B73" s="28" t="s">
        <v>386</v>
      </c>
      <c r="C73" s="28" t="s">
        <v>454</v>
      </c>
      <c r="D73" s="28" t="s">
        <v>630</v>
      </c>
      <c r="E73" s="28" t="s">
        <v>631</v>
      </c>
      <c r="F73" s="28" t="s">
        <v>632</v>
      </c>
      <c r="G73" s="28" t="s">
        <v>633</v>
      </c>
      <c r="H73" s="28" t="s">
        <v>355</v>
      </c>
      <c r="I73" s="28">
        <v>8</v>
      </c>
      <c r="J73" s="28" t="s">
        <v>454</v>
      </c>
      <c r="K73" s="28">
        <v>0</v>
      </c>
      <c r="L73" s="28">
        <v>0</v>
      </c>
      <c r="M73" s="28">
        <v>1</v>
      </c>
      <c r="N73" s="28">
        <v>0</v>
      </c>
      <c r="O73" s="28">
        <v>0</v>
      </c>
      <c r="P73" s="28">
        <v>1</v>
      </c>
      <c r="Q73" s="28">
        <v>0</v>
      </c>
      <c r="R73" s="28">
        <v>0</v>
      </c>
      <c r="S73" s="28">
        <v>0</v>
      </c>
      <c r="T73" s="28">
        <v>1</v>
      </c>
      <c r="U73" s="28">
        <v>0</v>
      </c>
      <c r="V73" s="28">
        <v>0</v>
      </c>
      <c r="W73" s="28"/>
      <c r="X73" s="28">
        <v>0</v>
      </c>
      <c r="Y73" s="28" t="s">
        <v>452</v>
      </c>
      <c r="Z73" s="28" t="s">
        <v>468</v>
      </c>
      <c r="AA73" s="38">
        <v>1</v>
      </c>
      <c r="AB73" s="49"/>
      <c r="AD73" s="25">
        <f t="shared" ref="AD73:AD80" si="9">I73*M73</f>
        <v>8</v>
      </c>
      <c r="AE73" s="25">
        <f t="shared" si="8"/>
        <v>1</v>
      </c>
      <c r="AF73" s="25">
        <f t="shared" si="0"/>
        <v>0</v>
      </c>
    </row>
    <row r="74" spans="1:32" ht="25.5" x14ac:dyDescent="0.2">
      <c r="A74" s="37">
        <v>62</v>
      </c>
      <c r="B74" s="28" t="s">
        <v>386</v>
      </c>
      <c r="C74" s="28" t="s">
        <v>385</v>
      </c>
      <c r="D74" s="28" t="s">
        <v>634</v>
      </c>
      <c r="E74" s="28" t="s">
        <v>619</v>
      </c>
      <c r="F74" s="28" t="s">
        <v>635</v>
      </c>
      <c r="G74" s="28" t="s">
        <v>636</v>
      </c>
      <c r="H74" s="28" t="s">
        <v>355</v>
      </c>
      <c r="I74" s="28">
        <v>80</v>
      </c>
      <c r="J74" s="28" t="s">
        <v>385</v>
      </c>
      <c r="K74" s="28">
        <v>0</v>
      </c>
      <c r="L74" s="28">
        <v>0</v>
      </c>
      <c r="M74" s="28">
        <v>1</v>
      </c>
      <c r="N74" s="28">
        <v>0</v>
      </c>
      <c r="O74" s="28">
        <v>0</v>
      </c>
      <c r="P74" s="28">
        <v>1</v>
      </c>
      <c r="Q74" s="28">
        <v>0</v>
      </c>
      <c r="R74" s="28">
        <v>0</v>
      </c>
      <c r="S74" s="28">
        <v>0</v>
      </c>
      <c r="T74" s="28">
        <v>1</v>
      </c>
      <c r="U74" s="28">
        <v>0</v>
      </c>
      <c r="V74" s="28">
        <v>0</v>
      </c>
      <c r="W74" s="28"/>
      <c r="X74" s="28">
        <v>0</v>
      </c>
      <c r="Y74" s="28" t="s">
        <v>462</v>
      </c>
      <c r="Z74" s="28" t="s">
        <v>468</v>
      </c>
      <c r="AA74" s="38">
        <v>1</v>
      </c>
      <c r="AB74" s="49"/>
      <c r="AD74" s="25">
        <f t="shared" si="9"/>
        <v>80</v>
      </c>
      <c r="AE74" s="25">
        <f t="shared" si="8"/>
        <v>1</v>
      </c>
      <c r="AF74" s="25">
        <f t="shared" si="0"/>
        <v>0</v>
      </c>
    </row>
    <row r="75" spans="1:32" ht="25.5" x14ac:dyDescent="0.2">
      <c r="A75" s="37">
        <v>63</v>
      </c>
      <c r="B75" s="28" t="s">
        <v>386</v>
      </c>
      <c r="C75" s="28" t="s">
        <v>385</v>
      </c>
      <c r="D75" s="28" t="s">
        <v>637</v>
      </c>
      <c r="E75" s="28" t="s">
        <v>619</v>
      </c>
      <c r="F75" s="28" t="s">
        <v>638</v>
      </c>
      <c r="G75" s="28" t="s">
        <v>639</v>
      </c>
      <c r="H75" s="28" t="s">
        <v>355</v>
      </c>
      <c r="I75" s="28">
        <v>392</v>
      </c>
      <c r="J75" s="28" t="s">
        <v>385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/>
      <c r="X75" s="28">
        <v>0</v>
      </c>
      <c r="Y75" s="28" t="s">
        <v>452</v>
      </c>
      <c r="Z75" s="28" t="s">
        <v>468</v>
      </c>
      <c r="AA75" s="38">
        <v>1</v>
      </c>
      <c r="AB75" s="49"/>
      <c r="AD75" s="25">
        <f t="shared" si="9"/>
        <v>0</v>
      </c>
      <c r="AE75" s="25">
        <f t="shared" si="8"/>
        <v>0</v>
      </c>
      <c r="AF75" s="25">
        <f t="shared" si="0"/>
        <v>0</v>
      </c>
    </row>
    <row r="76" spans="1:32" x14ac:dyDescent="0.2">
      <c r="A76" s="37">
        <v>64</v>
      </c>
      <c r="B76" s="28" t="s">
        <v>386</v>
      </c>
      <c r="C76" s="28" t="s">
        <v>385</v>
      </c>
      <c r="D76" s="28" t="s">
        <v>640</v>
      </c>
      <c r="E76" s="28" t="s">
        <v>631</v>
      </c>
      <c r="F76" s="28" t="s">
        <v>641</v>
      </c>
      <c r="G76" s="28" t="s">
        <v>642</v>
      </c>
      <c r="H76" s="28" t="s">
        <v>355</v>
      </c>
      <c r="I76" s="28">
        <v>3</v>
      </c>
      <c r="J76" s="28" t="s">
        <v>385</v>
      </c>
      <c r="K76" s="28">
        <v>0</v>
      </c>
      <c r="L76" s="28">
        <v>0</v>
      </c>
      <c r="M76" s="28">
        <v>50</v>
      </c>
      <c r="N76" s="28">
        <v>0</v>
      </c>
      <c r="O76" s="28">
        <v>0</v>
      </c>
      <c r="P76" s="28">
        <v>50</v>
      </c>
      <c r="Q76" s="28">
        <v>0</v>
      </c>
      <c r="R76" s="28">
        <v>0</v>
      </c>
      <c r="S76" s="28">
        <v>0</v>
      </c>
      <c r="T76" s="28">
        <v>50</v>
      </c>
      <c r="U76" s="28">
        <v>0</v>
      </c>
      <c r="V76" s="28">
        <v>0</v>
      </c>
      <c r="W76" s="28"/>
      <c r="X76" s="28">
        <v>0</v>
      </c>
      <c r="Y76" s="28" t="s">
        <v>452</v>
      </c>
      <c r="Z76" s="28" t="s">
        <v>468</v>
      </c>
      <c r="AA76" s="38">
        <v>1</v>
      </c>
      <c r="AB76" s="49"/>
      <c r="AD76" s="25">
        <f t="shared" si="9"/>
        <v>150</v>
      </c>
      <c r="AE76" s="25">
        <f t="shared" si="8"/>
        <v>50</v>
      </c>
      <c r="AF76" s="25">
        <f t="shared" si="0"/>
        <v>0</v>
      </c>
    </row>
    <row r="77" spans="1:32" x14ac:dyDescent="0.2">
      <c r="A77" s="37">
        <v>65</v>
      </c>
      <c r="B77" s="28" t="s">
        <v>386</v>
      </c>
      <c r="C77" s="28" t="s">
        <v>385</v>
      </c>
      <c r="D77" s="28" t="s">
        <v>643</v>
      </c>
      <c r="E77" s="28" t="s">
        <v>631</v>
      </c>
      <c r="F77" s="28" t="s">
        <v>644</v>
      </c>
      <c r="G77" s="28" t="s">
        <v>645</v>
      </c>
      <c r="H77" s="28" t="s">
        <v>355</v>
      </c>
      <c r="I77" s="28">
        <v>4</v>
      </c>
      <c r="J77" s="28" t="s">
        <v>385</v>
      </c>
      <c r="K77" s="28">
        <v>0</v>
      </c>
      <c r="L77" s="28">
        <v>0</v>
      </c>
      <c r="M77" s="28">
        <v>50</v>
      </c>
      <c r="N77" s="28">
        <v>0</v>
      </c>
      <c r="O77" s="28">
        <v>0</v>
      </c>
      <c r="P77" s="28">
        <v>50</v>
      </c>
      <c r="Q77" s="28">
        <v>0</v>
      </c>
      <c r="R77" s="28">
        <v>0</v>
      </c>
      <c r="S77" s="28">
        <v>0</v>
      </c>
      <c r="T77" s="28">
        <v>50</v>
      </c>
      <c r="U77" s="28">
        <v>0</v>
      </c>
      <c r="V77" s="28">
        <v>0</v>
      </c>
      <c r="W77" s="28"/>
      <c r="X77" s="28">
        <v>0</v>
      </c>
      <c r="Y77" s="28" t="s">
        <v>452</v>
      </c>
      <c r="Z77" s="28" t="s">
        <v>468</v>
      </c>
      <c r="AA77" s="38">
        <v>1</v>
      </c>
      <c r="AB77" s="49"/>
      <c r="AD77" s="25">
        <f t="shared" si="9"/>
        <v>200</v>
      </c>
      <c r="AE77" s="25">
        <f t="shared" si="8"/>
        <v>50</v>
      </c>
      <c r="AF77" s="25">
        <f t="shared" si="0"/>
        <v>0</v>
      </c>
    </row>
    <row r="78" spans="1:32" x14ac:dyDescent="0.2">
      <c r="A78" s="37">
        <v>66</v>
      </c>
      <c r="B78" s="28" t="s">
        <v>386</v>
      </c>
      <c r="C78" s="28" t="s">
        <v>385</v>
      </c>
      <c r="D78" s="28" t="s">
        <v>646</v>
      </c>
      <c r="E78" s="28" t="s">
        <v>631</v>
      </c>
      <c r="F78" s="28" t="s">
        <v>647</v>
      </c>
      <c r="G78" s="28" t="s">
        <v>648</v>
      </c>
      <c r="H78" s="28" t="s">
        <v>355</v>
      </c>
      <c r="I78" s="28">
        <v>4</v>
      </c>
      <c r="J78" s="28" t="s">
        <v>385</v>
      </c>
      <c r="K78" s="28">
        <v>0</v>
      </c>
      <c r="L78" s="28">
        <v>0</v>
      </c>
      <c r="M78" s="28">
        <v>50</v>
      </c>
      <c r="N78" s="28">
        <v>0</v>
      </c>
      <c r="O78" s="28">
        <v>0</v>
      </c>
      <c r="P78" s="28">
        <v>50</v>
      </c>
      <c r="Q78" s="28">
        <v>0</v>
      </c>
      <c r="R78" s="28">
        <v>0</v>
      </c>
      <c r="S78" s="28">
        <v>0</v>
      </c>
      <c r="T78" s="28">
        <v>50</v>
      </c>
      <c r="U78" s="28">
        <v>0</v>
      </c>
      <c r="V78" s="28">
        <v>0</v>
      </c>
      <c r="W78" s="28"/>
      <c r="X78" s="28">
        <v>0</v>
      </c>
      <c r="Y78" s="28" t="s">
        <v>452</v>
      </c>
      <c r="Z78" s="28" t="s">
        <v>468</v>
      </c>
      <c r="AA78" s="38">
        <v>1</v>
      </c>
      <c r="AB78" s="49"/>
      <c r="AD78" s="25">
        <f t="shared" si="9"/>
        <v>200</v>
      </c>
      <c r="AE78" s="25">
        <f t="shared" si="8"/>
        <v>50</v>
      </c>
      <c r="AF78" s="25">
        <f t="shared" ref="AF78:AF103" si="10">M78-AE78</f>
        <v>0</v>
      </c>
    </row>
    <row r="79" spans="1:32" x14ac:dyDescent="0.2">
      <c r="A79" s="37">
        <v>67</v>
      </c>
      <c r="B79" s="28" t="s">
        <v>386</v>
      </c>
      <c r="C79" s="28" t="s">
        <v>385</v>
      </c>
      <c r="D79" s="28" t="s">
        <v>649</v>
      </c>
      <c r="E79" s="28" t="s">
        <v>631</v>
      </c>
      <c r="F79" s="28" t="s">
        <v>650</v>
      </c>
      <c r="G79" s="28" t="s">
        <v>651</v>
      </c>
      <c r="H79" s="28" t="s">
        <v>355</v>
      </c>
      <c r="I79" s="28">
        <v>4</v>
      </c>
      <c r="J79" s="28" t="s">
        <v>385</v>
      </c>
      <c r="K79" s="28">
        <v>0</v>
      </c>
      <c r="L79" s="28">
        <v>0</v>
      </c>
      <c r="M79" s="28">
        <v>50</v>
      </c>
      <c r="N79" s="28">
        <v>0</v>
      </c>
      <c r="O79" s="28">
        <v>0</v>
      </c>
      <c r="P79" s="28">
        <v>50</v>
      </c>
      <c r="Q79" s="28">
        <v>0</v>
      </c>
      <c r="R79" s="28">
        <v>0</v>
      </c>
      <c r="S79" s="28">
        <v>0</v>
      </c>
      <c r="T79" s="28">
        <v>50</v>
      </c>
      <c r="U79" s="28">
        <v>0</v>
      </c>
      <c r="V79" s="28">
        <v>0</v>
      </c>
      <c r="W79" s="28"/>
      <c r="X79" s="28">
        <v>0</v>
      </c>
      <c r="Y79" s="28" t="s">
        <v>452</v>
      </c>
      <c r="Z79" s="28" t="s">
        <v>468</v>
      </c>
      <c r="AA79" s="38">
        <v>1</v>
      </c>
      <c r="AB79" s="49"/>
      <c r="AD79" s="25">
        <f t="shared" si="9"/>
        <v>200</v>
      </c>
      <c r="AE79" s="25">
        <f t="shared" si="8"/>
        <v>50</v>
      </c>
      <c r="AF79" s="25">
        <f t="shared" si="10"/>
        <v>0</v>
      </c>
    </row>
    <row r="80" spans="1:32" x14ac:dyDescent="0.2">
      <c r="A80" s="37">
        <v>68</v>
      </c>
      <c r="B80" s="28" t="s">
        <v>386</v>
      </c>
      <c r="C80" s="28" t="s">
        <v>385</v>
      </c>
      <c r="D80" s="28" t="s">
        <v>652</v>
      </c>
      <c r="E80" s="28" t="s">
        <v>631</v>
      </c>
      <c r="F80" s="28" t="s">
        <v>653</v>
      </c>
      <c r="G80" s="28" t="s">
        <v>654</v>
      </c>
      <c r="H80" s="28" t="s">
        <v>355</v>
      </c>
      <c r="I80" s="28">
        <v>4</v>
      </c>
      <c r="J80" s="28" t="s">
        <v>385</v>
      </c>
      <c r="K80" s="28">
        <v>0</v>
      </c>
      <c r="L80" s="28">
        <v>0</v>
      </c>
      <c r="M80" s="28">
        <v>50</v>
      </c>
      <c r="N80" s="28">
        <v>0</v>
      </c>
      <c r="O80" s="28">
        <v>0</v>
      </c>
      <c r="P80" s="28">
        <v>50</v>
      </c>
      <c r="Q80" s="28">
        <v>0</v>
      </c>
      <c r="R80" s="28">
        <v>0</v>
      </c>
      <c r="S80" s="28">
        <v>0</v>
      </c>
      <c r="T80" s="28">
        <v>50</v>
      </c>
      <c r="U80" s="28">
        <v>0</v>
      </c>
      <c r="V80" s="28">
        <v>0</v>
      </c>
      <c r="W80" s="28"/>
      <c r="X80" s="28">
        <v>0</v>
      </c>
      <c r="Y80" s="28" t="s">
        <v>452</v>
      </c>
      <c r="Z80" s="28" t="s">
        <v>468</v>
      </c>
      <c r="AA80" s="38">
        <v>1</v>
      </c>
      <c r="AB80" s="49"/>
      <c r="AD80" s="25">
        <f t="shared" si="9"/>
        <v>200</v>
      </c>
      <c r="AE80" s="25">
        <f t="shared" si="8"/>
        <v>50</v>
      </c>
      <c r="AF80" s="25">
        <f t="shared" si="10"/>
        <v>0</v>
      </c>
    </row>
    <row r="81" spans="1:32" ht="51" x14ac:dyDescent="0.2">
      <c r="A81" s="37">
        <v>69</v>
      </c>
      <c r="B81" s="28" t="s">
        <v>386</v>
      </c>
      <c r="C81" s="28" t="s">
        <v>385</v>
      </c>
      <c r="D81" s="28" t="s">
        <v>626</v>
      </c>
      <c r="E81" s="28" t="s">
        <v>619</v>
      </c>
      <c r="F81" s="28" t="s">
        <v>655</v>
      </c>
      <c r="G81" s="28" t="s">
        <v>656</v>
      </c>
      <c r="H81" s="28" t="s">
        <v>360</v>
      </c>
      <c r="I81" s="28">
        <v>1.72</v>
      </c>
      <c r="J81" s="28" t="s">
        <v>657</v>
      </c>
      <c r="K81" s="28">
        <v>0</v>
      </c>
      <c r="L81" s="28">
        <v>0</v>
      </c>
      <c r="M81" s="28">
        <v>3</v>
      </c>
      <c r="N81" s="28">
        <v>0</v>
      </c>
      <c r="O81" s="28">
        <v>1</v>
      </c>
      <c r="P81" s="28">
        <v>2</v>
      </c>
      <c r="Q81" s="28">
        <v>0</v>
      </c>
      <c r="R81" s="28">
        <v>0</v>
      </c>
      <c r="S81" s="28">
        <v>3</v>
      </c>
      <c r="T81" s="28">
        <v>0</v>
      </c>
      <c r="U81" s="28">
        <v>0</v>
      </c>
      <c r="V81" s="28">
        <v>0</v>
      </c>
      <c r="W81" s="28"/>
      <c r="X81" s="28" t="s">
        <v>658</v>
      </c>
      <c r="Y81" s="28" t="s">
        <v>463</v>
      </c>
      <c r="Z81" s="28" t="s">
        <v>547</v>
      </c>
      <c r="AA81" s="38">
        <v>1</v>
      </c>
      <c r="AB81" s="59">
        <f>I81*M81</f>
        <v>5.16</v>
      </c>
      <c r="AC81" s="25">
        <f>M81</f>
        <v>3</v>
      </c>
    </row>
    <row r="82" spans="1:32" ht="76.5" x14ac:dyDescent="0.2">
      <c r="A82" s="37">
        <v>70</v>
      </c>
      <c r="B82" s="28" t="s">
        <v>386</v>
      </c>
      <c r="C82" s="28" t="s">
        <v>385</v>
      </c>
      <c r="D82" s="28" t="s">
        <v>659</v>
      </c>
      <c r="E82" s="28" t="s">
        <v>619</v>
      </c>
      <c r="F82" s="28" t="s">
        <v>655</v>
      </c>
      <c r="G82" s="28" t="s">
        <v>660</v>
      </c>
      <c r="H82" s="28" t="s">
        <v>360</v>
      </c>
      <c r="I82" s="28">
        <v>1.1299999999999999</v>
      </c>
      <c r="J82" s="28" t="s">
        <v>661</v>
      </c>
      <c r="K82" s="28">
        <v>0</v>
      </c>
      <c r="L82" s="28">
        <v>1</v>
      </c>
      <c r="M82" s="28">
        <v>2</v>
      </c>
      <c r="N82" s="28">
        <v>0</v>
      </c>
      <c r="O82" s="28">
        <v>1</v>
      </c>
      <c r="P82" s="28">
        <v>1</v>
      </c>
      <c r="Q82" s="28">
        <v>0</v>
      </c>
      <c r="R82" s="28">
        <v>0</v>
      </c>
      <c r="S82" s="28">
        <v>2</v>
      </c>
      <c r="T82" s="28">
        <v>0</v>
      </c>
      <c r="U82" s="28">
        <v>0</v>
      </c>
      <c r="V82" s="28">
        <v>0</v>
      </c>
      <c r="W82" s="28"/>
      <c r="X82" s="28" t="s">
        <v>662</v>
      </c>
      <c r="Y82" s="28" t="s">
        <v>463</v>
      </c>
      <c r="Z82" s="28" t="s">
        <v>547</v>
      </c>
      <c r="AA82" s="38">
        <v>1</v>
      </c>
      <c r="AB82" s="59">
        <f>I82*M82</f>
        <v>2.2599999999999998</v>
      </c>
      <c r="AC82" s="25">
        <f>M82</f>
        <v>2</v>
      </c>
    </row>
    <row r="83" spans="1:32" ht="25.5" x14ac:dyDescent="0.2">
      <c r="A83" s="37">
        <v>71</v>
      </c>
      <c r="B83" s="28" t="s">
        <v>386</v>
      </c>
      <c r="C83" s="28" t="s">
        <v>385</v>
      </c>
      <c r="D83" s="28" t="s">
        <v>663</v>
      </c>
      <c r="E83" s="28" t="s">
        <v>619</v>
      </c>
      <c r="F83" s="28" t="s">
        <v>664</v>
      </c>
      <c r="G83" s="28" t="s">
        <v>665</v>
      </c>
      <c r="H83" s="28" t="s">
        <v>360</v>
      </c>
      <c r="I83" s="28">
        <v>0.33</v>
      </c>
      <c r="J83" s="28" t="s">
        <v>666</v>
      </c>
      <c r="K83" s="28">
        <v>0</v>
      </c>
      <c r="L83" s="28">
        <v>0</v>
      </c>
      <c r="M83" s="28">
        <v>200</v>
      </c>
      <c r="N83" s="28">
        <v>0</v>
      </c>
      <c r="O83" s="28">
        <v>0</v>
      </c>
      <c r="P83" s="28">
        <v>200</v>
      </c>
      <c r="Q83" s="28">
        <v>0</v>
      </c>
      <c r="R83" s="28">
        <v>0</v>
      </c>
      <c r="S83" s="28">
        <v>0</v>
      </c>
      <c r="T83" s="28">
        <v>200</v>
      </c>
      <c r="U83" s="28">
        <v>0</v>
      </c>
      <c r="V83" s="28">
        <v>0</v>
      </c>
      <c r="W83" s="28"/>
      <c r="X83" s="28" t="s">
        <v>667</v>
      </c>
      <c r="Y83" s="28" t="s">
        <v>462</v>
      </c>
      <c r="Z83" s="28" t="s">
        <v>547</v>
      </c>
      <c r="AA83" s="38">
        <v>0</v>
      </c>
      <c r="AB83" s="49"/>
    </row>
    <row r="84" spans="1:32" ht="25.5" x14ac:dyDescent="0.2">
      <c r="A84" s="37">
        <v>72</v>
      </c>
      <c r="B84" s="28" t="s">
        <v>386</v>
      </c>
      <c r="C84" s="28" t="s">
        <v>385</v>
      </c>
      <c r="D84" s="28" t="s">
        <v>461</v>
      </c>
      <c r="E84" s="28" t="s">
        <v>619</v>
      </c>
      <c r="F84" s="28" t="s">
        <v>664</v>
      </c>
      <c r="G84" s="28" t="s">
        <v>668</v>
      </c>
      <c r="H84" s="28" t="s">
        <v>360</v>
      </c>
      <c r="I84" s="28">
        <v>4.5</v>
      </c>
      <c r="J84" s="28" t="s">
        <v>669</v>
      </c>
      <c r="K84" s="28">
        <v>0</v>
      </c>
      <c r="L84" s="28">
        <v>0</v>
      </c>
      <c r="M84" s="28">
        <v>3</v>
      </c>
      <c r="N84" s="28">
        <v>0</v>
      </c>
      <c r="O84" s="28">
        <v>0</v>
      </c>
      <c r="P84" s="28">
        <v>3</v>
      </c>
      <c r="Q84" s="28">
        <v>0</v>
      </c>
      <c r="R84" s="28">
        <v>0</v>
      </c>
      <c r="S84" s="28">
        <v>3</v>
      </c>
      <c r="T84" s="28">
        <v>0</v>
      </c>
      <c r="U84" s="28">
        <v>0</v>
      </c>
      <c r="V84" s="28">
        <v>0</v>
      </c>
      <c r="W84" s="28"/>
      <c r="X84" s="28" t="s">
        <v>670</v>
      </c>
      <c r="Y84" s="28" t="s">
        <v>462</v>
      </c>
      <c r="Z84" s="28" t="s">
        <v>547</v>
      </c>
      <c r="AA84" s="38">
        <v>0</v>
      </c>
      <c r="AB84" s="49"/>
    </row>
    <row r="85" spans="1:32" ht="25.5" x14ac:dyDescent="0.2">
      <c r="A85" s="37">
        <v>73</v>
      </c>
      <c r="B85" s="28" t="s">
        <v>386</v>
      </c>
      <c r="C85" s="28" t="s">
        <v>385</v>
      </c>
      <c r="D85" s="28" t="s">
        <v>455</v>
      </c>
      <c r="E85" s="28" t="s">
        <v>619</v>
      </c>
      <c r="F85" s="28" t="s">
        <v>664</v>
      </c>
      <c r="G85" s="28" t="s">
        <v>668</v>
      </c>
      <c r="H85" s="28" t="s">
        <v>360</v>
      </c>
      <c r="I85" s="28">
        <v>4.5</v>
      </c>
      <c r="J85" s="28" t="s">
        <v>669</v>
      </c>
      <c r="K85" s="28">
        <v>0</v>
      </c>
      <c r="L85" s="28">
        <v>1</v>
      </c>
      <c r="M85" s="28">
        <v>3</v>
      </c>
      <c r="N85" s="28">
        <v>0</v>
      </c>
      <c r="O85" s="28">
        <v>1</v>
      </c>
      <c r="P85" s="28">
        <v>1</v>
      </c>
      <c r="Q85" s="28">
        <v>0</v>
      </c>
      <c r="R85" s="28">
        <v>0</v>
      </c>
      <c r="S85" s="28">
        <v>2</v>
      </c>
      <c r="T85" s="28">
        <v>0</v>
      </c>
      <c r="U85" s="28">
        <v>1</v>
      </c>
      <c r="V85" s="28">
        <v>0</v>
      </c>
      <c r="W85" s="28"/>
      <c r="X85" s="28" t="s">
        <v>671</v>
      </c>
      <c r="Y85" s="28" t="s">
        <v>462</v>
      </c>
      <c r="Z85" s="28" t="s">
        <v>547</v>
      </c>
      <c r="AA85" s="38">
        <v>0</v>
      </c>
      <c r="AB85" s="49"/>
    </row>
    <row r="86" spans="1:32" ht="25.5" x14ac:dyDescent="0.2">
      <c r="A86" s="37">
        <v>74</v>
      </c>
      <c r="B86" s="28" t="s">
        <v>386</v>
      </c>
      <c r="C86" s="28" t="s">
        <v>385</v>
      </c>
      <c r="D86" s="28" t="s">
        <v>450</v>
      </c>
      <c r="E86" s="28" t="s">
        <v>619</v>
      </c>
      <c r="F86" s="28" t="s">
        <v>664</v>
      </c>
      <c r="G86" s="28" t="s">
        <v>672</v>
      </c>
      <c r="H86" s="28" t="s">
        <v>360</v>
      </c>
      <c r="I86" s="28">
        <v>0.25</v>
      </c>
      <c r="J86" s="28" t="s">
        <v>669</v>
      </c>
      <c r="K86" s="28">
        <v>0</v>
      </c>
      <c r="L86" s="28">
        <v>3</v>
      </c>
      <c r="M86" s="28">
        <v>3</v>
      </c>
      <c r="N86" s="28">
        <v>0</v>
      </c>
      <c r="O86" s="28">
        <v>3</v>
      </c>
      <c r="P86" s="28">
        <v>0</v>
      </c>
      <c r="Q86" s="28">
        <v>0</v>
      </c>
      <c r="R86" s="28">
        <v>0</v>
      </c>
      <c r="S86" s="28">
        <v>3</v>
      </c>
      <c r="T86" s="28">
        <v>0</v>
      </c>
      <c r="U86" s="28">
        <v>0</v>
      </c>
      <c r="V86" s="28">
        <v>0</v>
      </c>
      <c r="W86" s="28"/>
      <c r="X86" s="28" t="s">
        <v>673</v>
      </c>
      <c r="Y86" s="28" t="s">
        <v>462</v>
      </c>
      <c r="Z86" s="28" t="s">
        <v>547</v>
      </c>
      <c r="AA86" s="38">
        <v>0</v>
      </c>
      <c r="AB86" s="49"/>
    </row>
    <row r="87" spans="1:32" ht="38.25" x14ac:dyDescent="0.2">
      <c r="A87" s="37">
        <v>75</v>
      </c>
      <c r="B87" s="28" t="s">
        <v>386</v>
      </c>
      <c r="C87" s="28" t="s">
        <v>385</v>
      </c>
      <c r="D87" s="28" t="s">
        <v>674</v>
      </c>
      <c r="E87" s="28" t="s">
        <v>619</v>
      </c>
      <c r="F87" s="28" t="s">
        <v>675</v>
      </c>
      <c r="G87" s="28" t="s">
        <v>676</v>
      </c>
      <c r="H87" s="28" t="s">
        <v>355</v>
      </c>
      <c r="I87" s="28">
        <v>79</v>
      </c>
      <c r="J87" s="28" t="s">
        <v>385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/>
      <c r="X87" s="28">
        <v>0</v>
      </c>
      <c r="Y87" s="28" t="s">
        <v>452</v>
      </c>
      <c r="Z87" s="28" t="s">
        <v>468</v>
      </c>
      <c r="AA87" s="38">
        <v>1</v>
      </c>
      <c r="AB87" s="49"/>
      <c r="AD87" s="25">
        <f t="shared" ref="AD87:AD92" si="11">I87*M87</f>
        <v>0</v>
      </c>
      <c r="AE87" s="25">
        <f t="shared" ref="AE87:AE103" si="12">M87</f>
        <v>0</v>
      </c>
      <c r="AF87" s="25">
        <f t="shared" si="10"/>
        <v>0</v>
      </c>
    </row>
    <row r="88" spans="1:32" x14ac:dyDescent="0.2">
      <c r="A88" s="37">
        <v>76</v>
      </c>
      <c r="B88" s="28" t="s">
        <v>386</v>
      </c>
      <c r="C88" s="28" t="s">
        <v>385</v>
      </c>
      <c r="D88" s="28" t="s">
        <v>677</v>
      </c>
      <c r="E88" s="28" t="s">
        <v>631</v>
      </c>
      <c r="F88" s="28" t="s">
        <v>678</v>
      </c>
      <c r="G88" s="28" t="s">
        <v>679</v>
      </c>
      <c r="H88" s="28" t="s">
        <v>355</v>
      </c>
      <c r="I88" s="28">
        <v>1</v>
      </c>
      <c r="J88" s="28" t="s">
        <v>385</v>
      </c>
      <c r="K88" s="28">
        <v>0</v>
      </c>
      <c r="L88" s="28">
        <v>0</v>
      </c>
      <c r="M88" s="28">
        <v>50</v>
      </c>
      <c r="N88" s="28">
        <v>0</v>
      </c>
      <c r="O88" s="28">
        <v>0</v>
      </c>
      <c r="P88" s="28">
        <v>50</v>
      </c>
      <c r="Q88" s="28">
        <v>0</v>
      </c>
      <c r="R88" s="28">
        <v>0</v>
      </c>
      <c r="S88" s="28">
        <v>0</v>
      </c>
      <c r="T88" s="28">
        <v>50</v>
      </c>
      <c r="U88" s="28">
        <v>0</v>
      </c>
      <c r="V88" s="28">
        <v>0</v>
      </c>
      <c r="W88" s="28"/>
      <c r="X88" s="28">
        <v>0</v>
      </c>
      <c r="Y88" s="28" t="s">
        <v>452</v>
      </c>
      <c r="Z88" s="28" t="s">
        <v>468</v>
      </c>
      <c r="AA88" s="38">
        <v>1</v>
      </c>
      <c r="AB88" s="49"/>
      <c r="AD88" s="25">
        <f t="shared" si="11"/>
        <v>50</v>
      </c>
      <c r="AE88" s="25">
        <f t="shared" si="12"/>
        <v>50</v>
      </c>
      <c r="AF88" s="25">
        <f t="shared" si="10"/>
        <v>0</v>
      </c>
    </row>
    <row r="89" spans="1:32" ht="38.25" x14ac:dyDescent="0.2">
      <c r="A89" s="37">
        <v>77</v>
      </c>
      <c r="B89" s="28" t="s">
        <v>386</v>
      </c>
      <c r="C89" s="28" t="s">
        <v>385</v>
      </c>
      <c r="D89" s="28" t="s">
        <v>674</v>
      </c>
      <c r="E89" s="28" t="s">
        <v>619</v>
      </c>
      <c r="F89" s="28" t="s">
        <v>680</v>
      </c>
      <c r="G89" s="28" t="s">
        <v>681</v>
      </c>
      <c r="H89" s="28" t="s">
        <v>355</v>
      </c>
      <c r="I89" s="28">
        <v>103</v>
      </c>
      <c r="J89" s="28" t="s">
        <v>385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/>
      <c r="X89" s="28">
        <v>0</v>
      </c>
      <c r="Y89" s="28" t="s">
        <v>452</v>
      </c>
      <c r="Z89" s="28" t="s">
        <v>468</v>
      </c>
      <c r="AA89" s="38">
        <v>1</v>
      </c>
      <c r="AB89" s="49"/>
      <c r="AD89" s="25">
        <f t="shared" si="11"/>
        <v>0</v>
      </c>
      <c r="AE89" s="25">
        <f t="shared" si="12"/>
        <v>0</v>
      </c>
      <c r="AF89" s="25">
        <f t="shared" si="10"/>
        <v>0</v>
      </c>
    </row>
    <row r="90" spans="1:32" ht="38.25" x14ac:dyDescent="0.2">
      <c r="A90" s="37">
        <v>78</v>
      </c>
      <c r="B90" s="28" t="s">
        <v>386</v>
      </c>
      <c r="C90" s="28" t="s">
        <v>385</v>
      </c>
      <c r="D90" s="28" t="s">
        <v>674</v>
      </c>
      <c r="E90" s="28" t="s">
        <v>619</v>
      </c>
      <c r="F90" s="28" t="s">
        <v>682</v>
      </c>
      <c r="G90" s="28" t="s">
        <v>683</v>
      </c>
      <c r="H90" s="28" t="s">
        <v>355</v>
      </c>
      <c r="I90" s="28">
        <v>103</v>
      </c>
      <c r="J90" s="28" t="s">
        <v>385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/>
      <c r="X90" s="28">
        <v>0</v>
      </c>
      <c r="Y90" s="28" t="s">
        <v>452</v>
      </c>
      <c r="Z90" s="28" t="s">
        <v>468</v>
      </c>
      <c r="AA90" s="38">
        <v>1</v>
      </c>
      <c r="AB90" s="49"/>
      <c r="AD90" s="25">
        <f t="shared" si="11"/>
        <v>0</v>
      </c>
      <c r="AE90" s="25">
        <f t="shared" si="12"/>
        <v>0</v>
      </c>
      <c r="AF90" s="25">
        <f t="shared" si="10"/>
        <v>0</v>
      </c>
    </row>
    <row r="91" spans="1:32" ht="38.25" x14ac:dyDescent="0.2">
      <c r="A91" s="37">
        <v>79</v>
      </c>
      <c r="B91" s="28" t="s">
        <v>386</v>
      </c>
      <c r="C91" s="28" t="s">
        <v>385</v>
      </c>
      <c r="D91" s="28" t="s">
        <v>674</v>
      </c>
      <c r="E91" s="28" t="s">
        <v>619</v>
      </c>
      <c r="F91" s="28" t="s">
        <v>684</v>
      </c>
      <c r="G91" s="28" t="s">
        <v>685</v>
      </c>
      <c r="H91" s="28" t="s">
        <v>355</v>
      </c>
      <c r="I91" s="28">
        <v>7</v>
      </c>
      <c r="J91" s="28" t="s">
        <v>385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/>
      <c r="X91" s="28">
        <v>0</v>
      </c>
      <c r="Y91" s="28" t="s">
        <v>452</v>
      </c>
      <c r="Z91" s="28" t="s">
        <v>468</v>
      </c>
      <c r="AA91" s="38">
        <v>1</v>
      </c>
      <c r="AB91" s="49"/>
      <c r="AD91" s="25">
        <f t="shared" si="11"/>
        <v>0</v>
      </c>
      <c r="AE91" s="25">
        <f t="shared" si="12"/>
        <v>0</v>
      </c>
      <c r="AF91" s="25">
        <f t="shared" si="10"/>
        <v>0</v>
      </c>
    </row>
    <row r="92" spans="1:32" x14ac:dyDescent="0.2">
      <c r="A92" s="37">
        <v>80</v>
      </c>
      <c r="B92" s="28" t="s">
        <v>386</v>
      </c>
      <c r="C92" s="28" t="s">
        <v>385</v>
      </c>
      <c r="D92" s="28" t="s">
        <v>686</v>
      </c>
      <c r="E92" s="28" t="s">
        <v>631</v>
      </c>
      <c r="F92" s="28" t="s">
        <v>687</v>
      </c>
      <c r="G92" s="28" t="s">
        <v>688</v>
      </c>
      <c r="H92" s="28" t="s">
        <v>355</v>
      </c>
      <c r="I92" s="28">
        <v>1</v>
      </c>
      <c r="J92" s="28" t="s">
        <v>385</v>
      </c>
      <c r="K92" s="28">
        <v>0</v>
      </c>
      <c r="L92" s="28">
        <v>0</v>
      </c>
      <c r="M92" s="28">
        <v>50</v>
      </c>
      <c r="N92" s="28">
        <v>0</v>
      </c>
      <c r="O92" s="28">
        <v>0</v>
      </c>
      <c r="P92" s="28">
        <v>50</v>
      </c>
      <c r="Q92" s="28">
        <v>0</v>
      </c>
      <c r="R92" s="28">
        <v>0</v>
      </c>
      <c r="S92" s="28">
        <v>0</v>
      </c>
      <c r="T92" s="28">
        <v>50</v>
      </c>
      <c r="U92" s="28">
        <v>0</v>
      </c>
      <c r="V92" s="28">
        <v>0</v>
      </c>
      <c r="W92" s="28"/>
      <c r="X92" s="28">
        <v>0</v>
      </c>
      <c r="Y92" s="28" t="s">
        <v>452</v>
      </c>
      <c r="Z92" s="28" t="s">
        <v>468</v>
      </c>
      <c r="AA92" s="38">
        <v>1</v>
      </c>
      <c r="AB92" s="49"/>
      <c r="AD92" s="25">
        <f t="shared" si="11"/>
        <v>50</v>
      </c>
      <c r="AE92" s="25">
        <f t="shared" si="12"/>
        <v>50</v>
      </c>
      <c r="AF92" s="25">
        <f t="shared" si="10"/>
        <v>0</v>
      </c>
    </row>
    <row r="93" spans="1:32" x14ac:dyDescent="0.2">
      <c r="A93" s="37">
        <v>81</v>
      </c>
      <c r="B93" s="28" t="s">
        <v>386</v>
      </c>
      <c r="C93" s="28" t="s">
        <v>454</v>
      </c>
      <c r="D93" s="28" t="s">
        <v>689</v>
      </c>
      <c r="E93" s="28" t="s">
        <v>631</v>
      </c>
      <c r="F93" s="28" t="s">
        <v>690</v>
      </c>
      <c r="G93" s="28" t="s">
        <v>691</v>
      </c>
      <c r="H93" s="28" t="s">
        <v>360</v>
      </c>
      <c r="I93" s="28">
        <v>6</v>
      </c>
      <c r="J93" s="28" t="s">
        <v>454</v>
      </c>
      <c r="K93" s="28">
        <v>0</v>
      </c>
      <c r="L93" s="28">
        <v>0</v>
      </c>
      <c r="M93" s="28">
        <v>10</v>
      </c>
      <c r="N93" s="28">
        <v>0</v>
      </c>
      <c r="O93" s="28">
        <v>0</v>
      </c>
      <c r="P93" s="28">
        <v>10</v>
      </c>
      <c r="Q93" s="28">
        <v>0</v>
      </c>
      <c r="R93" s="28">
        <v>0</v>
      </c>
      <c r="S93" s="28">
        <v>0</v>
      </c>
      <c r="T93" s="28">
        <v>10</v>
      </c>
      <c r="U93" s="28">
        <v>0</v>
      </c>
      <c r="V93" s="28">
        <v>0</v>
      </c>
      <c r="W93" s="28"/>
      <c r="X93" s="28">
        <v>0</v>
      </c>
      <c r="Y93" s="28" t="s">
        <v>692</v>
      </c>
      <c r="Z93" s="28" t="s">
        <v>547</v>
      </c>
      <c r="AA93" s="38">
        <v>1</v>
      </c>
      <c r="AB93" s="58">
        <f>I93*M93</f>
        <v>60</v>
      </c>
      <c r="AC93" s="25">
        <f>M93</f>
        <v>10</v>
      </c>
    </row>
    <row r="94" spans="1:32" ht="25.5" x14ac:dyDescent="0.2">
      <c r="A94" s="37">
        <v>82</v>
      </c>
      <c r="B94" s="28" t="s">
        <v>386</v>
      </c>
      <c r="C94" s="28" t="s">
        <v>385</v>
      </c>
      <c r="D94" s="28" t="s">
        <v>693</v>
      </c>
      <c r="E94" s="28" t="s">
        <v>619</v>
      </c>
      <c r="F94" s="28" t="s">
        <v>694</v>
      </c>
      <c r="G94" s="28" t="s">
        <v>695</v>
      </c>
      <c r="H94" s="28" t="s">
        <v>355</v>
      </c>
      <c r="I94" s="28">
        <v>79</v>
      </c>
      <c r="J94" s="28" t="s">
        <v>385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/>
      <c r="X94" s="28">
        <v>0</v>
      </c>
      <c r="Y94" s="28" t="s">
        <v>452</v>
      </c>
      <c r="Z94" s="28" t="s">
        <v>468</v>
      </c>
      <c r="AA94" s="38">
        <v>1</v>
      </c>
      <c r="AB94" s="49"/>
      <c r="AD94" s="25">
        <f t="shared" ref="AD94:AD99" si="13">I94*M94</f>
        <v>0</v>
      </c>
      <c r="AE94" s="25">
        <f t="shared" si="12"/>
        <v>0</v>
      </c>
      <c r="AF94" s="25">
        <f t="shared" si="10"/>
        <v>0</v>
      </c>
    </row>
    <row r="95" spans="1:32" ht="25.5" x14ac:dyDescent="0.2">
      <c r="A95" s="37">
        <v>83</v>
      </c>
      <c r="B95" s="28" t="s">
        <v>386</v>
      </c>
      <c r="C95" s="28" t="s">
        <v>385</v>
      </c>
      <c r="D95" s="28" t="s">
        <v>696</v>
      </c>
      <c r="E95" s="28" t="s">
        <v>619</v>
      </c>
      <c r="F95" s="28" t="s">
        <v>697</v>
      </c>
      <c r="G95" s="28" t="s">
        <v>698</v>
      </c>
      <c r="H95" s="28" t="s">
        <v>355</v>
      </c>
      <c r="I95" s="28">
        <v>7</v>
      </c>
      <c r="J95" s="28" t="s">
        <v>385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/>
      <c r="X95" s="28">
        <v>0</v>
      </c>
      <c r="Y95" s="28" t="s">
        <v>452</v>
      </c>
      <c r="Z95" s="28" t="s">
        <v>468</v>
      </c>
      <c r="AA95" s="38">
        <v>1</v>
      </c>
      <c r="AB95" s="49"/>
      <c r="AD95" s="25">
        <f t="shared" si="13"/>
        <v>0</v>
      </c>
      <c r="AE95" s="25">
        <f t="shared" si="12"/>
        <v>0</v>
      </c>
      <c r="AF95" s="25">
        <f t="shared" si="10"/>
        <v>0</v>
      </c>
    </row>
    <row r="96" spans="1:32" ht="25.5" x14ac:dyDescent="0.2">
      <c r="A96" s="37">
        <v>84</v>
      </c>
      <c r="B96" s="28" t="s">
        <v>386</v>
      </c>
      <c r="C96" s="28" t="s">
        <v>385</v>
      </c>
      <c r="D96" s="28" t="s">
        <v>459</v>
      </c>
      <c r="E96" s="28" t="s">
        <v>619</v>
      </c>
      <c r="F96" s="28" t="s">
        <v>699</v>
      </c>
      <c r="G96" s="28" t="s">
        <v>700</v>
      </c>
      <c r="H96" s="28" t="s">
        <v>355</v>
      </c>
      <c r="I96" s="28">
        <v>7</v>
      </c>
      <c r="J96" s="28" t="s">
        <v>385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/>
      <c r="X96" s="28">
        <v>0</v>
      </c>
      <c r="Y96" s="28" t="s">
        <v>452</v>
      </c>
      <c r="Z96" s="28" t="s">
        <v>468</v>
      </c>
      <c r="AA96" s="38">
        <v>1</v>
      </c>
      <c r="AB96" s="49"/>
      <c r="AD96" s="25">
        <f t="shared" si="13"/>
        <v>0</v>
      </c>
      <c r="AE96" s="25">
        <f t="shared" si="12"/>
        <v>0</v>
      </c>
      <c r="AF96" s="25">
        <f t="shared" si="10"/>
        <v>0</v>
      </c>
    </row>
    <row r="97" spans="1:33" x14ac:dyDescent="0.2">
      <c r="A97" s="37">
        <v>85</v>
      </c>
      <c r="B97" s="28" t="s">
        <v>386</v>
      </c>
      <c r="C97" s="28" t="s">
        <v>385</v>
      </c>
      <c r="D97" s="28" t="s">
        <v>649</v>
      </c>
      <c r="E97" s="28" t="s">
        <v>631</v>
      </c>
      <c r="F97" s="28" t="s">
        <v>701</v>
      </c>
      <c r="G97" s="28" t="s">
        <v>702</v>
      </c>
      <c r="H97" s="28" t="s">
        <v>355</v>
      </c>
      <c r="I97" s="28">
        <v>1</v>
      </c>
      <c r="J97" s="28" t="s">
        <v>385</v>
      </c>
      <c r="K97" s="28">
        <v>0</v>
      </c>
      <c r="L97" s="28">
        <v>0</v>
      </c>
      <c r="M97" s="28">
        <v>50</v>
      </c>
      <c r="N97" s="28">
        <v>0</v>
      </c>
      <c r="O97" s="28">
        <v>0</v>
      </c>
      <c r="P97" s="28">
        <v>50</v>
      </c>
      <c r="Q97" s="28">
        <v>0</v>
      </c>
      <c r="R97" s="28">
        <v>0</v>
      </c>
      <c r="S97" s="28">
        <v>0</v>
      </c>
      <c r="T97" s="28">
        <v>50</v>
      </c>
      <c r="U97" s="28">
        <v>0</v>
      </c>
      <c r="V97" s="28">
        <v>0</v>
      </c>
      <c r="W97" s="28"/>
      <c r="X97" s="28">
        <v>0</v>
      </c>
      <c r="Y97" s="28" t="s">
        <v>452</v>
      </c>
      <c r="Z97" s="28" t="s">
        <v>468</v>
      </c>
      <c r="AA97" s="38">
        <v>1</v>
      </c>
      <c r="AB97" s="49"/>
      <c r="AD97" s="25">
        <f t="shared" si="13"/>
        <v>50</v>
      </c>
      <c r="AE97" s="25">
        <f t="shared" si="12"/>
        <v>50</v>
      </c>
      <c r="AF97" s="25">
        <f t="shared" si="10"/>
        <v>0</v>
      </c>
    </row>
    <row r="98" spans="1:33" ht="25.5" x14ac:dyDescent="0.2">
      <c r="A98" s="37">
        <v>86</v>
      </c>
      <c r="B98" s="28" t="s">
        <v>386</v>
      </c>
      <c r="C98" s="28" t="s">
        <v>385</v>
      </c>
      <c r="D98" s="28" t="s">
        <v>696</v>
      </c>
      <c r="E98" s="28" t="s">
        <v>619</v>
      </c>
      <c r="F98" s="28" t="s">
        <v>703</v>
      </c>
      <c r="G98" s="28" t="s">
        <v>704</v>
      </c>
      <c r="H98" s="28" t="s">
        <v>355</v>
      </c>
      <c r="I98" s="28">
        <v>4.5</v>
      </c>
      <c r="J98" s="28" t="s">
        <v>385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/>
      <c r="X98" s="28">
        <v>0</v>
      </c>
      <c r="Y98" s="28" t="s">
        <v>452</v>
      </c>
      <c r="Z98" s="28" t="s">
        <v>468</v>
      </c>
      <c r="AA98" s="38">
        <v>1</v>
      </c>
      <c r="AB98" s="49"/>
      <c r="AD98" s="25">
        <f t="shared" si="13"/>
        <v>0</v>
      </c>
      <c r="AE98" s="25">
        <f t="shared" si="12"/>
        <v>0</v>
      </c>
      <c r="AF98" s="25">
        <f t="shared" si="10"/>
        <v>0</v>
      </c>
    </row>
    <row r="99" spans="1:33" ht="25.5" x14ac:dyDescent="0.2">
      <c r="A99" s="37">
        <v>87</v>
      </c>
      <c r="B99" s="28" t="s">
        <v>386</v>
      </c>
      <c r="C99" s="28" t="s">
        <v>385</v>
      </c>
      <c r="D99" s="28" t="s">
        <v>459</v>
      </c>
      <c r="E99" s="28" t="s">
        <v>619</v>
      </c>
      <c r="F99" s="28" t="s">
        <v>703</v>
      </c>
      <c r="G99" s="28" t="s">
        <v>704</v>
      </c>
      <c r="H99" s="28" t="s">
        <v>355</v>
      </c>
      <c r="I99" s="28">
        <v>4.5</v>
      </c>
      <c r="J99" s="28" t="s">
        <v>385</v>
      </c>
      <c r="K99" s="28">
        <v>1</v>
      </c>
      <c r="L99" s="28">
        <v>0</v>
      </c>
      <c r="M99" s="28">
        <v>3</v>
      </c>
      <c r="N99" s="28">
        <v>0</v>
      </c>
      <c r="O99" s="28">
        <v>1</v>
      </c>
      <c r="P99" s="28">
        <v>2</v>
      </c>
      <c r="Q99" s="28">
        <v>0</v>
      </c>
      <c r="R99" s="28">
        <v>0</v>
      </c>
      <c r="S99" s="28">
        <v>3</v>
      </c>
      <c r="T99" s="28">
        <v>0</v>
      </c>
      <c r="U99" s="28">
        <v>0</v>
      </c>
      <c r="V99" s="28">
        <v>0</v>
      </c>
      <c r="W99" s="28"/>
      <c r="X99" s="28">
        <v>0</v>
      </c>
      <c r="Y99" s="28" t="s">
        <v>452</v>
      </c>
      <c r="Z99" s="28" t="s">
        <v>468</v>
      </c>
      <c r="AA99" s="38">
        <v>1</v>
      </c>
      <c r="AB99" s="49"/>
      <c r="AD99" s="25">
        <f t="shared" si="13"/>
        <v>13.5</v>
      </c>
      <c r="AE99" s="25">
        <f t="shared" si="12"/>
        <v>3</v>
      </c>
      <c r="AF99" s="25">
        <f t="shared" si="10"/>
        <v>0</v>
      </c>
    </row>
    <row r="100" spans="1:33" ht="25.5" x14ac:dyDescent="0.2">
      <c r="A100" s="37">
        <v>88</v>
      </c>
      <c r="B100" s="28" t="s">
        <v>386</v>
      </c>
      <c r="C100" s="28" t="s">
        <v>454</v>
      </c>
      <c r="D100" s="28" t="s">
        <v>705</v>
      </c>
      <c r="E100" s="28" t="s">
        <v>631</v>
      </c>
      <c r="F100" s="28" t="s">
        <v>706</v>
      </c>
      <c r="G100" s="28" t="s">
        <v>707</v>
      </c>
      <c r="H100" s="28" t="s">
        <v>360</v>
      </c>
      <c r="I100" s="28">
        <v>5.5</v>
      </c>
      <c r="J100" s="28" t="s">
        <v>708</v>
      </c>
      <c r="K100" s="28">
        <v>0</v>
      </c>
      <c r="L100" s="28">
        <v>0</v>
      </c>
      <c r="M100" s="28">
        <v>1</v>
      </c>
      <c r="N100" s="28">
        <v>0</v>
      </c>
      <c r="O100" s="28">
        <v>0</v>
      </c>
      <c r="P100" s="28">
        <v>1</v>
      </c>
      <c r="Q100" s="28">
        <v>0</v>
      </c>
      <c r="R100" s="28">
        <v>0</v>
      </c>
      <c r="S100" s="28">
        <v>0</v>
      </c>
      <c r="T100" s="28">
        <v>1</v>
      </c>
      <c r="U100" s="28">
        <v>0</v>
      </c>
      <c r="V100" s="28">
        <v>0</v>
      </c>
      <c r="W100" s="28"/>
      <c r="X100" s="28">
        <v>0</v>
      </c>
      <c r="Y100" s="28" t="s">
        <v>709</v>
      </c>
      <c r="Z100" s="28" t="s">
        <v>710</v>
      </c>
      <c r="AA100" s="38">
        <v>1</v>
      </c>
      <c r="AB100" s="59">
        <f>I100*M100</f>
        <v>5.5</v>
      </c>
      <c r="AC100" s="25">
        <f>M100</f>
        <v>1</v>
      </c>
    </row>
    <row r="101" spans="1:33" x14ac:dyDescent="0.2">
      <c r="A101" s="37">
        <v>89</v>
      </c>
      <c r="B101" s="28" t="s">
        <v>386</v>
      </c>
      <c r="C101" s="28" t="s">
        <v>385</v>
      </c>
      <c r="D101" s="28" t="s">
        <v>711</v>
      </c>
      <c r="E101" s="28" t="s">
        <v>631</v>
      </c>
      <c r="F101" s="28" t="s">
        <v>712</v>
      </c>
      <c r="G101" s="28" t="s">
        <v>713</v>
      </c>
      <c r="H101" s="28" t="s">
        <v>355</v>
      </c>
      <c r="I101" s="28">
        <v>2.5</v>
      </c>
      <c r="J101" s="28" t="s">
        <v>385</v>
      </c>
      <c r="K101" s="28">
        <v>0</v>
      </c>
      <c r="L101" s="28">
        <v>0</v>
      </c>
      <c r="M101" s="28">
        <v>50</v>
      </c>
      <c r="N101" s="28">
        <v>0</v>
      </c>
      <c r="O101" s="28">
        <v>0</v>
      </c>
      <c r="P101" s="28">
        <v>50</v>
      </c>
      <c r="Q101" s="28">
        <v>0</v>
      </c>
      <c r="R101" s="28">
        <v>0</v>
      </c>
      <c r="S101" s="28">
        <v>0</v>
      </c>
      <c r="T101" s="28">
        <v>50</v>
      </c>
      <c r="U101" s="28">
        <v>0</v>
      </c>
      <c r="V101" s="28">
        <v>0</v>
      </c>
      <c r="W101" s="28"/>
      <c r="X101" s="28">
        <v>0</v>
      </c>
      <c r="Y101" s="28" t="s">
        <v>452</v>
      </c>
      <c r="Z101" s="28" t="s">
        <v>468</v>
      </c>
      <c r="AA101" s="38">
        <v>1</v>
      </c>
      <c r="AB101" s="49"/>
      <c r="AD101" s="25">
        <f t="shared" ref="AD101:AD103" si="14">I101*M101</f>
        <v>125</v>
      </c>
      <c r="AE101" s="25">
        <f t="shared" si="12"/>
        <v>50</v>
      </c>
      <c r="AF101" s="25">
        <f t="shared" si="10"/>
        <v>0</v>
      </c>
    </row>
    <row r="102" spans="1:33" x14ac:dyDescent="0.2">
      <c r="A102" s="37">
        <v>90</v>
      </c>
      <c r="B102" s="28" t="s">
        <v>386</v>
      </c>
      <c r="C102" s="28" t="s">
        <v>385</v>
      </c>
      <c r="D102" s="28" t="s">
        <v>714</v>
      </c>
      <c r="E102" s="28" t="s">
        <v>631</v>
      </c>
      <c r="F102" s="28" t="s">
        <v>715</v>
      </c>
      <c r="G102" s="28" t="s">
        <v>716</v>
      </c>
      <c r="H102" s="28" t="s">
        <v>355</v>
      </c>
      <c r="I102" s="28">
        <v>1</v>
      </c>
      <c r="J102" s="28" t="s">
        <v>385</v>
      </c>
      <c r="K102" s="28">
        <v>0</v>
      </c>
      <c r="L102" s="28">
        <v>0</v>
      </c>
      <c r="M102" s="28">
        <v>50</v>
      </c>
      <c r="N102" s="28">
        <v>0</v>
      </c>
      <c r="O102" s="28">
        <v>0</v>
      </c>
      <c r="P102" s="28">
        <v>50</v>
      </c>
      <c r="Q102" s="28">
        <v>0</v>
      </c>
      <c r="R102" s="28">
        <v>0</v>
      </c>
      <c r="S102" s="28">
        <v>0</v>
      </c>
      <c r="T102" s="28">
        <v>50</v>
      </c>
      <c r="U102" s="28">
        <v>0</v>
      </c>
      <c r="V102" s="28">
        <v>0</v>
      </c>
      <c r="W102" s="28"/>
      <c r="X102" s="28">
        <v>0</v>
      </c>
      <c r="Y102" s="28" t="s">
        <v>452</v>
      </c>
      <c r="Z102" s="28" t="s">
        <v>468</v>
      </c>
      <c r="AA102" s="38">
        <v>1</v>
      </c>
      <c r="AB102" s="49"/>
      <c r="AD102" s="25">
        <f t="shared" si="14"/>
        <v>50</v>
      </c>
      <c r="AE102" s="25">
        <f t="shared" si="12"/>
        <v>50</v>
      </c>
      <c r="AF102" s="25">
        <f t="shared" si="10"/>
        <v>0</v>
      </c>
    </row>
    <row r="103" spans="1:33" x14ac:dyDescent="0.2">
      <c r="A103" s="37">
        <v>91</v>
      </c>
      <c r="B103" s="28" t="s">
        <v>386</v>
      </c>
      <c r="C103" s="28" t="s">
        <v>385</v>
      </c>
      <c r="D103" s="28" t="s">
        <v>711</v>
      </c>
      <c r="E103" s="28" t="s">
        <v>631</v>
      </c>
      <c r="F103" s="28" t="s">
        <v>717</v>
      </c>
      <c r="G103" s="28" t="s">
        <v>718</v>
      </c>
      <c r="H103" s="28" t="s">
        <v>355</v>
      </c>
      <c r="I103" s="28">
        <v>1.5</v>
      </c>
      <c r="J103" s="28" t="s">
        <v>385</v>
      </c>
      <c r="K103" s="28">
        <v>0</v>
      </c>
      <c r="L103" s="28">
        <v>0</v>
      </c>
      <c r="M103" s="28">
        <v>50</v>
      </c>
      <c r="N103" s="28">
        <v>0</v>
      </c>
      <c r="O103" s="28">
        <v>0</v>
      </c>
      <c r="P103" s="28">
        <v>50</v>
      </c>
      <c r="Q103" s="28">
        <v>0</v>
      </c>
      <c r="R103" s="28">
        <v>0</v>
      </c>
      <c r="S103" s="28">
        <v>0</v>
      </c>
      <c r="T103" s="28">
        <v>50</v>
      </c>
      <c r="U103" s="28">
        <v>0</v>
      </c>
      <c r="V103" s="28">
        <v>0</v>
      </c>
      <c r="W103" s="28"/>
      <c r="X103" s="28">
        <v>0</v>
      </c>
      <c r="Y103" s="28" t="s">
        <v>452</v>
      </c>
      <c r="Z103" s="28" t="s">
        <v>468</v>
      </c>
      <c r="AA103" s="38">
        <v>1</v>
      </c>
      <c r="AB103" s="49"/>
      <c r="AD103" s="25">
        <f t="shared" si="14"/>
        <v>75</v>
      </c>
      <c r="AE103" s="25">
        <f t="shared" si="12"/>
        <v>50</v>
      </c>
      <c r="AF103" s="25">
        <f t="shared" si="10"/>
        <v>0</v>
      </c>
    </row>
    <row r="104" spans="1:33" ht="25.5" x14ac:dyDescent="0.2">
      <c r="A104" s="39">
        <v>92</v>
      </c>
      <c r="B104" s="31" t="s">
        <v>386</v>
      </c>
      <c r="C104" s="31" t="s">
        <v>385</v>
      </c>
      <c r="D104" s="31" t="s">
        <v>719</v>
      </c>
      <c r="E104" s="31" t="s">
        <v>619</v>
      </c>
      <c r="F104" s="31" t="s">
        <v>720</v>
      </c>
      <c r="G104" s="31" t="s">
        <v>721</v>
      </c>
      <c r="H104" s="31" t="s">
        <v>360</v>
      </c>
      <c r="I104" s="31">
        <v>4.45</v>
      </c>
      <c r="J104" s="31" t="s">
        <v>669</v>
      </c>
      <c r="K104" s="31">
        <v>0</v>
      </c>
      <c r="L104" s="31">
        <v>1</v>
      </c>
      <c r="M104" s="31">
        <v>1</v>
      </c>
      <c r="N104" s="31">
        <v>0</v>
      </c>
      <c r="O104" s="31">
        <v>1</v>
      </c>
      <c r="P104" s="31">
        <v>0</v>
      </c>
      <c r="Q104" s="31">
        <v>0</v>
      </c>
      <c r="R104" s="31">
        <v>0</v>
      </c>
      <c r="S104" s="31">
        <v>0</v>
      </c>
      <c r="T104" s="31">
        <v>1</v>
      </c>
      <c r="U104" s="31">
        <v>0</v>
      </c>
      <c r="V104" s="31">
        <v>0</v>
      </c>
      <c r="W104" s="31"/>
      <c r="X104" s="31" t="s">
        <v>722</v>
      </c>
      <c r="Y104" s="31" t="s">
        <v>723</v>
      </c>
      <c r="Z104" s="31" t="s">
        <v>547</v>
      </c>
      <c r="AA104" s="40">
        <v>1</v>
      </c>
      <c r="AB104" s="58">
        <f>I104*M104</f>
        <v>4.45</v>
      </c>
      <c r="AC104" s="25">
        <f>M104</f>
        <v>1</v>
      </c>
    </row>
    <row r="105" spans="1:33" ht="13.5" thickBot="1" x14ac:dyDescent="0.25">
      <c r="A105" s="44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6"/>
      <c r="AB105" s="26"/>
    </row>
    <row r="106" spans="1:33" ht="26.25" customHeight="1" x14ac:dyDescent="0.2">
      <c r="A106" s="268" t="s">
        <v>725</v>
      </c>
      <c r="B106" s="269"/>
      <c r="C106" s="269"/>
      <c r="D106" s="269"/>
      <c r="E106" s="269"/>
      <c r="F106" s="269"/>
      <c r="G106" s="269"/>
      <c r="H106" s="47" t="s">
        <v>352</v>
      </c>
      <c r="I106" s="48">
        <f>SUM(I13:I105)</f>
        <v>1309.5400000000002</v>
      </c>
      <c r="J106" s="48" t="s">
        <v>353</v>
      </c>
      <c r="K106" s="48" t="s">
        <v>353</v>
      </c>
      <c r="L106" s="48" t="s">
        <v>353</v>
      </c>
      <c r="M106" s="48">
        <f t="shared" ref="M106:W106" si="15">SUM(M13:M105)</f>
        <v>2079</v>
      </c>
      <c r="N106" s="48">
        <f t="shared" si="15"/>
        <v>0</v>
      </c>
      <c r="O106" s="48">
        <f t="shared" si="15"/>
        <v>47</v>
      </c>
      <c r="P106" s="48">
        <f t="shared" si="15"/>
        <v>2021</v>
      </c>
      <c r="Q106" s="48">
        <f t="shared" si="15"/>
        <v>0</v>
      </c>
      <c r="R106" s="48">
        <f t="shared" si="15"/>
        <v>0</v>
      </c>
      <c r="S106" s="48">
        <f t="shared" si="15"/>
        <v>81</v>
      </c>
      <c r="T106" s="48">
        <f t="shared" si="15"/>
        <v>1987</v>
      </c>
      <c r="U106" s="48">
        <f t="shared" si="15"/>
        <v>11</v>
      </c>
      <c r="V106" s="48">
        <f t="shared" si="15"/>
        <v>4829</v>
      </c>
      <c r="W106" s="48">
        <f t="shared" si="15"/>
        <v>0</v>
      </c>
      <c r="X106" s="48" t="s">
        <v>353</v>
      </c>
      <c r="Y106" s="48" t="s">
        <v>353</v>
      </c>
      <c r="Z106" s="48" t="s">
        <v>353</v>
      </c>
      <c r="AA106" s="51" t="s">
        <v>354</v>
      </c>
      <c r="AB106" s="50">
        <f>SUM(AB14:AB105)</f>
        <v>174.39</v>
      </c>
      <c r="AC106" s="50">
        <f>SUM(AC14:AC105)</f>
        <v>212</v>
      </c>
      <c r="AD106" s="50">
        <f>SUM(AD13:AD105)</f>
        <v>3936.6569999999997</v>
      </c>
      <c r="AE106" s="50">
        <f>SUM(AE13:AE103)</f>
        <v>1311</v>
      </c>
      <c r="AF106" s="50">
        <f>SUM(AF14:AF103)</f>
        <v>0</v>
      </c>
      <c r="AG106" s="30"/>
    </row>
    <row r="107" spans="1:33" x14ac:dyDescent="0.2">
      <c r="A107" s="270" t="s">
        <v>726</v>
      </c>
      <c r="B107" s="271"/>
      <c r="C107" s="271"/>
      <c r="D107" s="271"/>
      <c r="E107" s="271"/>
      <c r="F107" s="271"/>
      <c r="G107" s="271"/>
      <c r="H107" s="24" t="s">
        <v>355</v>
      </c>
      <c r="I107" s="32">
        <f>I13+I14+I15+I16+I17+I18+I19+I20+I21+I22+I23+I24+I25+I26+I27+I28+I29+I30+I31+I40+I41+I42+I43+I45+I46+I47+I48+I49+I50+I55+I56+I57+I58+I59+I60+I61+I62+I63+I70+I73+I74+I75+I76+I77+I78+I79+I80+I87+I88+I89+I90+I91+I92+I94+I95+I96+I97+I98+I99+I101+I102+I103</f>
        <v>1246.2469999999998</v>
      </c>
      <c r="J107" s="32" t="s">
        <v>353</v>
      </c>
      <c r="K107" s="32" t="s">
        <v>353</v>
      </c>
      <c r="L107" s="32" t="s">
        <v>353</v>
      </c>
      <c r="M107" s="32">
        <f t="shared" ref="M107:W107" si="16">M13+M14+M15+M16+M17+M18+M19+M20+M21+M22+M23+M24+M25+M26+M27+M28+M29+M30+M31+M40+M41+M42+M43+M45+M46+M47+M48+M49+M50+M55+M56+M57+M58+M59+M60+M61+M62+M63+M70+M73+M74+M75+M76+M77+M78+M79+M80+M87+M88+M89+M90+M91+M92+M94+M95+M96+M97+M98+M99+M101+M102+M103</f>
        <v>1311</v>
      </c>
      <c r="N107" s="32">
        <f t="shared" si="16"/>
        <v>0</v>
      </c>
      <c r="O107" s="32">
        <f t="shared" si="16"/>
        <v>18</v>
      </c>
      <c r="P107" s="32">
        <f t="shared" si="16"/>
        <v>1286</v>
      </c>
      <c r="Q107" s="32">
        <f t="shared" si="16"/>
        <v>0</v>
      </c>
      <c r="R107" s="32">
        <f t="shared" si="16"/>
        <v>0</v>
      </c>
      <c r="S107" s="32">
        <f t="shared" si="16"/>
        <v>33</v>
      </c>
      <c r="T107" s="32">
        <f t="shared" si="16"/>
        <v>1271</v>
      </c>
      <c r="U107" s="32">
        <f t="shared" si="16"/>
        <v>7</v>
      </c>
      <c r="V107" s="32">
        <f t="shared" si="16"/>
        <v>1502</v>
      </c>
      <c r="W107" s="32">
        <f t="shared" si="16"/>
        <v>0</v>
      </c>
      <c r="X107" s="32" t="s">
        <v>353</v>
      </c>
      <c r="Y107" s="32" t="s">
        <v>353</v>
      </c>
      <c r="Z107" s="32" t="s">
        <v>353</v>
      </c>
      <c r="AA107" s="52">
        <v>0</v>
      </c>
      <c r="AB107" s="50"/>
      <c r="AC107" s="56"/>
      <c r="AD107" s="30"/>
      <c r="AE107" s="30"/>
      <c r="AF107" s="30"/>
      <c r="AG107" s="30"/>
    </row>
    <row r="108" spans="1:33" x14ac:dyDescent="0.2">
      <c r="A108" s="270" t="s">
        <v>357</v>
      </c>
      <c r="B108" s="271"/>
      <c r="C108" s="271"/>
      <c r="D108" s="271"/>
      <c r="E108" s="271"/>
      <c r="F108" s="271"/>
      <c r="G108" s="271"/>
      <c r="H108" s="24" t="s">
        <v>358</v>
      </c>
      <c r="I108" s="32">
        <v>0</v>
      </c>
      <c r="J108" s="24" t="s">
        <v>353</v>
      </c>
      <c r="K108" s="24" t="s">
        <v>353</v>
      </c>
      <c r="L108" s="24" t="s">
        <v>353</v>
      </c>
      <c r="M108" s="32">
        <v>0</v>
      </c>
      <c r="N108" s="32">
        <v>0</v>
      </c>
      <c r="O108" s="32">
        <v>0</v>
      </c>
      <c r="P108" s="32">
        <v>0</v>
      </c>
      <c r="Q108" s="32">
        <v>0</v>
      </c>
      <c r="R108" s="32">
        <v>0</v>
      </c>
      <c r="S108" s="32">
        <v>0</v>
      </c>
      <c r="T108" s="32">
        <v>0</v>
      </c>
      <c r="U108" s="32">
        <v>0</v>
      </c>
      <c r="V108" s="32">
        <v>0</v>
      </c>
      <c r="W108" s="32">
        <v>0</v>
      </c>
      <c r="X108" s="24" t="s">
        <v>353</v>
      </c>
      <c r="Y108" s="24" t="s">
        <v>353</v>
      </c>
      <c r="Z108" s="24" t="s">
        <v>353</v>
      </c>
      <c r="AA108" s="41" t="s">
        <v>356</v>
      </c>
      <c r="AB108" s="30"/>
      <c r="AC108" s="56"/>
      <c r="AD108" s="23"/>
      <c r="AE108" s="30"/>
      <c r="AF108" s="30"/>
      <c r="AG108" s="30"/>
    </row>
    <row r="109" spans="1:33" x14ac:dyDescent="0.2">
      <c r="A109" s="270" t="s">
        <v>359</v>
      </c>
      <c r="B109" s="271"/>
      <c r="C109" s="271"/>
      <c r="D109" s="271"/>
      <c r="E109" s="271"/>
      <c r="F109" s="271"/>
      <c r="G109" s="271"/>
      <c r="H109" s="24" t="s">
        <v>360</v>
      </c>
      <c r="I109" s="32">
        <f>I32+I33+I34+I35+I36+I37+I38+I39+I51+I52+I53+I54+I64+I65+I66+I67+I68+I69+I71+I72+I81+I82+I83+I84+I85+I86+I93+I100+I104</f>
        <v>62.792999999999999</v>
      </c>
      <c r="J109" s="32" t="s">
        <v>353</v>
      </c>
      <c r="K109" s="32" t="s">
        <v>353</v>
      </c>
      <c r="L109" s="32" t="s">
        <v>353</v>
      </c>
      <c r="M109" s="32">
        <f t="shared" ref="M109:W109" si="17">M32+M33+M34+M35+M36+M37+M38+M39+M51+M52+M53+M54+M64+M65+M66+M67+M68+M69+M71+M72+M81+M82+M83+M84+M85+M86+M93+M100+M104</f>
        <v>694</v>
      </c>
      <c r="N109" s="32">
        <f t="shared" si="17"/>
        <v>0</v>
      </c>
      <c r="O109" s="32">
        <f t="shared" si="17"/>
        <v>29</v>
      </c>
      <c r="P109" s="32">
        <f t="shared" si="17"/>
        <v>661</v>
      </c>
      <c r="Q109" s="32">
        <f t="shared" si="17"/>
        <v>0</v>
      </c>
      <c r="R109" s="32">
        <f t="shared" si="17"/>
        <v>0</v>
      </c>
      <c r="S109" s="32">
        <f t="shared" si="17"/>
        <v>48</v>
      </c>
      <c r="T109" s="32">
        <f t="shared" si="17"/>
        <v>642</v>
      </c>
      <c r="U109" s="32">
        <f t="shared" si="17"/>
        <v>4</v>
      </c>
      <c r="V109" s="32">
        <f t="shared" si="17"/>
        <v>3327</v>
      </c>
      <c r="W109" s="32">
        <f t="shared" si="17"/>
        <v>0</v>
      </c>
      <c r="X109" s="32" t="s">
        <v>353</v>
      </c>
      <c r="Y109" s="32" t="s">
        <v>353</v>
      </c>
      <c r="Z109" s="32" t="s">
        <v>353</v>
      </c>
      <c r="AA109" s="53" t="s">
        <v>354</v>
      </c>
      <c r="AB109" s="50"/>
      <c r="AC109" s="55"/>
      <c r="AD109" s="30"/>
      <c r="AE109" s="30"/>
      <c r="AF109" s="30"/>
      <c r="AG109" s="30"/>
    </row>
    <row r="110" spans="1:33" ht="26.25" customHeight="1" thickBot="1" x14ac:dyDescent="0.25">
      <c r="A110" s="266" t="s">
        <v>727</v>
      </c>
      <c r="B110" s="267"/>
      <c r="C110" s="267"/>
      <c r="D110" s="267"/>
      <c r="E110" s="267"/>
      <c r="F110" s="267"/>
      <c r="G110" s="267"/>
      <c r="H110" s="42" t="s">
        <v>361</v>
      </c>
      <c r="I110" s="43">
        <f>I44</f>
        <v>0.5</v>
      </c>
      <c r="J110" s="43" t="s">
        <v>353</v>
      </c>
      <c r="K110" s="43" t="s">
        <v>353</v>
      </c>
      <c r="L110" s="43" t="s">
        <v>353</v>
      </c>
      <c r="M110" s="43">
        <f t="shared" ref="M110:W110" si="18">M44</f>
        <v>74</v>
      </c>
      <c r="N110" s="43">
        <f t="shared" si="18"/>
        <v>0</v>
      </c>
      <c r="O110" s="43">
        <f t="shared" si="18"/>
        <v>0</v>
      </c>
      <c r="P110" s="43">
        <f t="shared" si="18"/>
        <v>74</v>
      </c>
      <c r="Q110" s="43">
        <f t="shared" si="18"/>
        <v>0</v>
      </c>
      <c r="R110" s="43">
        <f t="shared" si="18"/>
        <v>0</v>
      </c>
      <c r="S110" s="43">
        <f t="shared" si="18"/>
        <v>0</v>
      </c>
      <c r="T110" s="43">
        <f t="shared" si="18"/>
        <v>74</v>
      </c>
      <c r="U110" s="43">
        <f t="shared" si="18"/>
        <v>0</v>
      </c>
      <c r="V110" s="43">
        <f t="shared" si="18"/>
        <v>0</v>
      </c>
      <c r="W110" s="43">
        <f t="shared" si="18"/>
        <v>0</v>
      </c>
      <c r="X110" s="43" t="s">
        <v>353</v>
      </c>
      <c r="Y110" s="43" t="s">
        <v>353</v>
      </c>
      <c r="Z110" s="43" t="s">
        <v>353</v>
      </c>
      <c r="AA110" s="54">
        <v>1</v>
      </c>
      <c r="AB110" s="50"/>
      <c r="AC110" s="56"/>
      <c r="AD110" s="30"/>
      <c r="AE110" s="30"/>
      <c r="AF110" s="30"/>
      <c r="AG110" s="30"/>
    </row>
    <row r="112" spans="1:33" x14ac:dyDescent="0.2"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</row>
    <row r="113" spans="7:35" ht="15" customHeight="1" x14ac:dyDescent="0.2">
      <c r="G113" s="101" t="s">
        <v>829</v>
      </c>
      <c r="H113" s="101"/>
      <c r="I113" s="101"/>
      <c r="J113" s="101"/>
      <c r="K113" s="101"/>
      <c r="L113" s="101" t="s">
        <v>834</v>
      </c>
      <c r="M113" s="101"/>
      <c r="N113" s="101"/>
      <c r="O113" s="101"/>
      <c r="P113" s="101"/>
      <c r="Q113" s="101"/>
      <c r="R113" s="101"/>
      <c r="S113" s="101"/>
      <c r="T113" s="101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</row>
    <row r="114" spans="7:35" x14ac:dyDescent="0.2">
      <c r="G114" s="272" t="s">
        <v>831</v>
      </c>
      <c r="H114" s="272"/>
      <c r="I114" s="272"/>
      <c r="J114" s="272"/>
      <c r="K114" s="272"/>
      <c r="L114" s="272" t="s">
        <v>832</v>
      </c>
      <c r="M114" s="272"/>
      <c r="N114" s="272"/>
      <c r="O114" s="272"/>
      <c r="P114" s="272"/>
      <c r="Q114" s="272" t="s">
        <v>833</v>
      </c>
      <c r="R114" s="272"/>
      <c r="S114" s="272"/>
      <c r="T114" s="272"/>
    </row>
    <row r="115" spans="7:35" x14ac:dyDescent="0.2"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</row>
    <row r="116" spans="7:35" x14ac:dyDescent="0.2"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</row>
    <row r="118" spans="7:35" x14ac:dyDescent="0.2">
      <c r="I118" s="25">
        <f>I44+I66+I67+I68+I72+I81+I82+I93+I100+I104</f>
        <v>21.139999999999997</v>
      </c>
      <c r="M118" s="25">
        <f t="shared" ref="M118" si="19">M44+M66+M67+M68+M72+M81+M82+M93+M100+M104</f>
        <v>212</v>
      </c>
      <c r="AC118" s="57"/>
      <c r="AD118" s="30"/>
    </row>
    <row r="119" spans="7:35" x14ac:dyDescent="0.2">
      <c r="AC119" s="57"/>
    </row>
  </sheetData>
  <mergeCells count="42">
    <mergeCell ref="G114:K114"/>
    <mergeCell ref="L114:P114"/>
    <mergeCell ref="Q114:T114"/>
    <mergeCell ref="G113:K113"/>
    <mergeCell ref="L113:P113"/>
    <mergeCell ref="Q113:T113"/>
    <mergeCell ref="F9:F11"/>
    <mergeCell ref="A8:I8"/>
    <mergeCell ref="J8:V8"/>
    <mergeCell ref="A110:G110"/>
    <mergeCell ref="A106:G106"/>
    <mergeCell ref="A107:G107"/>
    <mergeCell ref="A108:G108"/>
    <mergeCell ref="A109:G109"/>
    <mergeCell ref="L9:L11"/>
    <mergeCell ref="M9:U9"/>
    <mergeCell ref="V9:V11"/>
    <mergeCell ref="M10:M11"/>
    <mergeCell ref="N10:P10"/>
    <mergeCell ref="Q10:T10"/>
    <mergeCell ref="U10:U11"/>
    <mergeCell ref="A1:AA1"/>
    <mergeCell ref="A2:AA2"/>
    <mergeCell ref="A3:AA3"/>
    <mergeCell ref="A5:AA5"/>
    <mergeCell ref="A6:AA6"/>
    <mergeCell ref="W8:W11"/>
    <mergeCell ref="X8:Z9"/>
    <mergeCell ref="AA8:AA11"/>
    <mergeCell ref="A9:A11"/>
    <mergeCell ref="B9:B11"/>
    <mergeCell ref="C9:C11"/>
    <mergeCell ref="D9:D11"/>
    <mergeCell ref="E9:E11"/>
    <mergeCell ref="G9:G11"/>
    <mergeCell ref="H9:H11"/>
    <mergeCell ref="I9:I11"/>
    <mergeCell ref="J9:J11"/>
    <mergeCell ref="K9:K11"/>
    <mergeCell ref="X10:X11"/>
    <mergeCell ref="Y10:Y11"/>
    <mergeCell ref="Z10:Z11"/>
  </mergeCells>
  <pageMargins left="0.7" right="0.7" top="0.75" bottom="0.75" header="0.3" footer="0.3"/>
  <pageSetup paperSize="9" scale="5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165"/>
  <sheetViews>
    <sheetView zoomScale="90" zoomScaleNormal="90" zoomScaleSheetLayoutView="100" workbookViewId="0">
      <pane xSplit="14" ySplit="24" topLeftCell="O118" activePane="bottomRight" state="frozen"/>
      <selection pane="topRight" activeCell="O1" sqref="O1"/>
      <selection pane="bottomLeft" activeCell="A25" sqref="A25"/>
      <selection pane="bottomRight" activeCell="CO123" sqref="CO123"/>
    </sheetView>
  </sheetViews>
  <sheetFormatPr defaultColWidth="1.140625" defaultRowHeight="12.75" x14ac:dyDescent="0.2"/>
  <cols>
    <col min="1" max="3" width="1.28515625" style="10" customWidth="1"/>
    <col min="4" max="14" width="0.42578125" style="10" customWidth="1"/>
    <col min="15" max="25" width="2.7109375" style="10" customWidth="1"/>
    <col min="26" max="36" width="3.85546875" style="20" customWidth="1"/>
    <col min="37" max="43" width="3.140625" style="10" customWidth="1"/>
    <col min="44" max="49" width="0.5703125" style="10" customWidth="1"/>
    <col min="50" max="56" width="3.140625" style="10" customWidth="1"/>
    <col min="57" max="63" width="0.5703125" style="10" customWidth="1"/>
    <col min="64" max="70" width="1" style="10" customWidth="1"/>
    <col min="71" max="88" width="1.140625" style="10" customWidth="1"/>
    <col min="89" max="123" width="1" style="10" customWidth="1"/>
    <col min="124" max="124" width="2.42578125" style="10" customWidth="1"/>
    <col min="125" max="276" width="1.140625" style="10"/>
    <col min="277" max="277" width="1.140625" style="10" customWidth="1"/>
    <col min="278" max="532" width="1.140625" style="10"/>
    <col min="533" max="533" width="1.140625" style="10" customWidth="1"/>
    <col min="534" max="788" width="1.140625" style="10"/>
    <col min="789" max="789" width="1.140625" style="10" customWidth="1"/>
    <col min="790" max="1044" width="1.140625" style="10"/>
    <col min="1045" max="1045" width="1.140625" style="10" customWidth="1"/>
    <col min="1046" max="1300" width="1.140625" style="10"/>
    <col min="1301" max="1301" width="1.140625" style="10" customWidth="1"/>
    <col min="1302" max="1556" width="1.140625" style="10"/>
    <col min="1557" max="1557" width="1.140625" style="10" customWidth="1"/>
    <col min="1558" max="1812" width="1.140625" style="10"/>
    <col min="1813" max="1813" width="1.140625" style="10" customWidth="1"/>
    <col min="1814" max="2068" width="1.140625" style="10"/>
    <col min="2069" max="2069" width="1.140625" style="10" customWidth="1"/>
    <col min="2070" max="2324" width="1.140625" style="10"/>
    <col min="2325" max="2325" width="1.140625" style="10" customWidth="1"/>
    <col min="2326" max="2580" width="1.140625" style="10"/>
    <col min="2581" max="2581" width="1.140625" style="10" customWidth="1"/>
    <col min="2582" max="2836" width="1.140625" style="10"/>
    <col min="2837" max="2837" width="1.140625" style="10" customWidth="1"/>
    <col min="2838" max="3092" width="1.140625" style="10"/>
    <col min="3093" max="3093" width="1.140625" style="10" customWidth="1"/>
    <col min="3094" max="3348" width="1.140625" style="10"/>
    <col min="3349" max="3349" width="1.140625" style="10" customWidth="1"/>
    <col min="3350" max="3604" width="1.140625" style="10"/>
    <col min="3605" max="3605" width="1.140625" style="10" customWidth="1"/>
    <col min="3606" max="3860" width="1.140625" style="10"/>
    <col min="3861" max="3861" width="1.140625" style="10" customWidth="1"/>
    <col min="3862" max="4116" width="1.140625" style="10"/>
    <col min="4117" max="4117" width="1.140625" style="10" customWidth="1"/>
    <col min="4118" max="4372" width="1.140625" style="10"/>
    <col min="4373" max="4373" width="1.140625" style="10" customWidth="1"/>
    <col min="4374" max="4628" width="1.140625" style="10"/>
    <col min="4629" max="4629" width="1.140625" style="10" customWidth="1"/>
    <col min="4630" max="4884" width="1.140625" style="10"/>
    <col min="4885" max="4885" width="1.140625" style="10" customWidth="1"/>
    <col min="4886" max="5140" width="1.140625" style="10"/>
    <col min="5141" max="5141" width="1.140625" style="10" customWidth="1"/>
    <col min="5142" max="5396" width="1.140625" style="10"/>
    <col min="5397" max="5397" width="1.140625" style="10" customWidth="1"/>
    <col min="5398" max="5652" width="1.140625" style="10"/>
    <col min="5653" max="5653" width="1.140625" style="10" customWidth="1"/>
    <col min="5654" max="5908" width="1.140625" style="10"/>
    <col min="5909" max="5909" width="1.140625" style="10" customWidth="1"/>
    <col min="5910" max="6164" width="1.140625" style="10"/>
    <col min="6165" max="6165" width="1.140625" style="10" customWidth="1"/>
    <col min="6166" max="6420" width="1.140625" style="10"/>
    <col min="6421" max="6421" width="1.140625" style="10" customWidth="1"/>
    <col min="6422" max="6676" width="1.140625" style="10"/>
    <col min="6677" max="6677" width="1.140625" style="10" customWidth="1"/>
    <col min="6678" max="6932" width="1.140625" style="10"/>
    <col min="6933" max="6933" width="1.140625" style="10" customWidth="1"/>
    <col min="6934" max="7188" width="1.140625" style="10"/>
    <col min="7189" max="7189" width="1.140625" style="10" customWidth="1"/>
    <col min="7190" max="7444" width="1.140625" style="10"/>
    <col min="7445" max="7445" width="1.140625" style="10" customWidth="1"/>
    <col min="7446" max="7700" width="1.140625" style="10"/>
    <col min="7701" max="7701" width="1.140625" style="10" customWidth="1"/>
    <col min="7702" max="7956" width="1.140625" style="10"/>
    <col min="7957" max="7957" width="1.140625" style="10" customWidth="1"/>
    <col min="7958" max="8212" width="1.140625" style="10"/>
    <col min="8213" max="8213" width="1.140625" style="10" customWidth="1"/>
    <col min="8214" max="8468" width="1.140625" style="10"/>
    <col min="8469" max="8469" width="1.140625" style="10" customWidth="1"/>
    <col min="8470" max="8724" width="1.140625" style="10"/>
    <col min="8725" max="8725" width="1.140625" style="10" customWidth="1"/>
    <col min="8726" max="8980" width="1.140625" style="10"/>
    <col min="8981" max="8981" width="1.140625" style="10" customWidth="1"/>
    <col min="8982" max="9236" width="1.140625" style="10"/>
    <col min="9237" max="9237" width="1.140625" style="10" customWidth="1"/>
    <col min="9238" max="9492" width="1.140625" style="10"/>
    <col min="9493" max="9493" width="1.140625" style="10" customWidth="1"/>
    <col min="9494" max="9748" width="1.140625" style="10"/>
    <col min="9749" max="9749" width="1.140625" style="10" customWidth="1"/>
    <col min="9750" max="10004" width="1.140625" style="10"/>
    <col min="10005" max="10005" width="1.140625" style="10" customWidth="1"/>
    <col min="10006" max="10260" width="1.140625" style="10"/>
    <col min="10261" max="10261" width="1.140625" style="10" customWidth="1"/>
    <col min="10262" max="10516" width="1.140625" style="10"/>
    <col min="10517" max="10517" width="1.140625" style="10" customWidth="1"/>
    <col min="10518" max="10772" width="1.140625" style="10"/>
    <col min="10773" max="10773" width="1.140625" style="10" customWidth="1"/>
    <col min="10774" max="11028" width="1.140625" style="10"/>
    <col min="11029" max="11029" width="1.140625" style="10" customWidth="1"/>
    <col min="11030" max="11284" width="1.140625" style="10"/>
    <col min="11285" max="11285" width="1.140625" style="10" customWidth="1"/>
    <col min="11286" max="11540" width="1.140625" style="10"/>
    <col min="11541" max="11541" width="1.140625" style="10" customWidth="1"/>
    <col min="11542" max="11796" width="1.140625" style="10"/>
    <col min="11797" max="11797" width="1.140625" style="10" customWidth="1"/>
    <col min="11798" max="12052" width="1.140625" style="10"/>
    <col min="12053" max="12053" width="1.140625" style="10" customWidth="1"/>
    <col min="12054" max="12308" width="1.140625" style="10"/>
    <col min="12309" max="12309" width="1.140625" style="10" customWidth="1"/>
    <col min="12310" max="12564" width="1.140625" style="10"/>
    <col min="12565" max="12565" width="1.140625" style="10" customWidth="1"/>
    <col min="12566" max="12820" width="1.140625" style="10"/>
    <col min="12821" max="12821" width="1.140625" style="10" customWidth="1"/>
    <col min="12822" max="13076" width="1.140625" style="10"/>
    <col min="13077" max="13077" width="1.140625" style="10" customWidth="1"/>
    <col min="13078" max="13332" width="1.140625" style="10"/>
    <col min="13333" max="13333" width="1.140625" style="10" customWidth="1"/>
    <col min="13334" max="13588" width="1.140625" style="10"/>
    <col min="13589" max="13589" width="1.140625" style="10" customWidth="1"/>
    <col min="13590" max="13844" width="1.140625" style="10"/>
    <col min="13845" max="13845" width="1.140625" style="10" customWidth="1"/>
    <col min="13846" max="14100" width="1.140625" style="10"/>
    <col min="14101" max="14101" width="1.140625" style="10" customWidth="1"/>
    <col min="14102" max="14356" width="1.140625" style="10"/>
    <col min="14357" max="14357" width="1.140625" style="10" customWidth="1"/>
    <col min="14358" max="14612" width="1.140625" style="10"/>
    <col min="14613" max="14613" width="1.140625" style="10" customWidth="1"/>
    <col min="14614" max="14868" width="1.140625" style="10"/>
    <col min="14869" max="14869" width="1.140625" style="10" customWidth="1"/>
    <col min="14870" max="15124" width="1.140625" style="10"/>
    <col min="15125" max="15125" width="1.140625" style="10" customWidth="1"/>
    <col min="15126" max="15380" width="1.140625" style="10"/>
    <col min="15381" max="15381" width="1.140625" style="10" customWidth="1"/>
    <col min="15382" max="15636" width="1.140625" style="10"/>
    <col min="15637" max="15637" width="1.140625" style="10" customWidth="1"/>
    <col min="15638" max="15892" width="1.140625" style="10"/>
    <col min="15893" max="15893" width="1.140625" style="10" customWidth="1"/>
    <col min="15894" max="16148" width="1.140625" style="10"/>
    <col min="16149" max="16149" width="1.140625" style="10" customWidth="1"/>
    <col min="16150" max="16384" width="1.140625" style="10"/>
  </cols>
  <sheetData>
    <row r="1" spans="1:123" x14ac:dyDescent="0.2">
      <c r="CB1" s="11"/>
    </row>
    <row r="2" spans="1:123" x14ac:dyDescent="0.2">
      <c r="CB2" s="11"/>
    </row>
    <row r="3" spans="1:123" s="12" customFormat="1" ht="15.75" customHeight="1" x14ac:dyDescent="0.25">
      <c r="A3" s="84" t="s">
        <v>390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  <c r="CC3" s="84"/>
      <c r="CD3" s="84"/>
      <c r="CE3" s="84"/>
      <c r="CF3" s="84"/>
      <c r="CG3" s="84"/>
      <c r="CH3" s="84"/>
      <c r="CI3" s="84"/>
      <c r="CJ3" s="84"/>
      <c r="CK3" s="84"/>
      <c r="CL3" s="84"/>
      <c r="CM3" s="84"/>
      <c r="CN3" s="84"/>
      <c r="CO3" s="84"/>
      <c r="CP3" s="84"/>
      <c r="CQ3" s="84"/>
      <c r="CR3" s="84"/>
      <c r="CS3" s="84"/>
      <c r="CT3" s="84"/>
      <c r="CU3" s="84"/>
      <c r="CV3" s="84"/>
      <c r="CW3" s="84"/>
      <c r="CX3" s="84"/>
      <c r="CY3" s="84"/>
      <c r="CZ3" s="84"/>
      <c r="DA3" s="84"/>
      <c r="DB3" s="84"/>
      <c r="DC3" s="84"/>
      <c r="DD3" s="84"/>
      <c r="DE3" s="84"/>
      <c r="DF3" s="84"/>
      <c r="DG3" s="84"/>
      <c r="DH3" s="84"/>
      <c r="DI3" s="84"/>
      <c r="DJ3" s="84"/>
      <c r="DK3" s="84"/>
      <c r="DL3" s="84"/>
      <c r="DM3" s="84"/>
      <c r="DN3" s="84"/>
      <c r="DO3" s="84"/>
      <c r="DP3" s="84"/>
      <c r="DQ3" s="84"/>
      <c r="DR3" s="84"/>
      <c r="DS3" s="84"/>
    </row>
    <row r="4" spans="1:123" s="12" customFormat="1" ht="15.75" x14ac:dyDescent="0.25">
      <c r="A4" s="84" t="s">
        <v>790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  <c r="DE4" s="84"/>
      <c r="DF4" s="84"/>
      <c r="DG4" s="84"/>
      <c r="DH4" s="84"/>
      <c r="DI4" s="84"/>
      <c r="DJ4" s="84"/>
      <c r="DK4" s="84"/>
      <c r="DL4" s="84"/>
      <c r="DM4" s="84"/>
      <c r="DN4" s="84"/>
      <c r="DO4" s="84"/>
      <c r="DP4" s="84"/>
      <c r="DQ4" s="84"/>
      <c r="DR4" s="84"/>
      <c r="DS4" s="84"/>
    </row>
    <row r="6" spans="1:123" ht="15" customHeight="1" x14ac:dyDescent="0.25">
      <c r="Y6" s="85" t="s">
        <v>11</v>
      </c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</row>
    <row r="7" spans="1:123" s="13" customFormat="1" ht="10.5" x14ac:dyDescent="0.2">
      <c r="Y7" s="86" t="s">
        <v>2</v>
      </c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</row>
    <row r="9" spans="1:123" s="19" customFormat="1" ht="12" x14ac:dyDescent="0.2">
      <c r="A9" s="307" t="s">
        <v>20</v>
      </c>
      <c r="B9" s="308"/>
      <c r="C9" s="309"/>
      <c r="D9" s="273" t="s">
        <v>364</v>
      </c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3" t="s">
        <v>365</v>
      </c>
      <c r="P9" s="274"/>
      <c r="Q9" s="274"/>
      <c r="R9" s="274"/>
      <c r="S9" s="274"/>
      <c r="T9" s="274"/>
      <c r="U9" s="274"/>
      <c r="V9" s="274"/>
      <c r="W9" s="274"/>
      <c r="X9" s="274"/>
      <c r="Y9" s="274"/>
      <c r="Z9" s="273" t="s">
        <v>366</v>
      </c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5" t="s">
        <v>388</v>
      </c>
      <c r="AL9" s="275"/>
      <c r="AM9" s="275"/>
      <c r="AN9" s="275"/>
      <c r="AO9" s="275"/>
      <c r="AP9" s="275"/>
      <c r="AQ9" s="275"/>
      <c r="AR9" s="275"/>
      <c r="AS9" s="275"/>
      <c r="AT9" s="275"/>
      <c r="AU9" s="275"/>
      <c r="AV9" s="275"/>
      <c r="AW9" s="275"/>
      <c r="AX9" s="275" t="s">
        <v>367</v>
      </c>
      <c r="AY9" s="275"/>
      <c r="AZ9" s="275"/>
      <c r="BA9" s="275"/>
      <c r="BB9" s="275"/>
      <c r="BC9" s="275"/>
      <c r="BD9" s="275"/>
      <c r="BE9" s="275"/>
      <c r="BF9" s="275"/>
      <c r="BG9" s="275"/>
      <c r="BH9" s="275"/>
      <c r="BI9" s="275"/>
      <c r="BJ9" s="275"/>
      <c r="BK9" s="275"/>
      <c r="BL9" s="275" t="s">
        <v>368</v>
      </c>
      <c r="BM9" s="275"/>
      <c r="BN9" s="275"/>
      <c r="BO9" s="275"/>
      <c r="BP9" s="275"/>
      <c r="BQ9" s="275"/>
      <c r="BR9" s="275"/>
      <c r="BS9" s="275"/>
      <c r="BT9" s="275"/>
      <c r="BU9" s="275"/>
      <c r="BV9" s="275"/>
      <c r="BW9" s="275"/>
      <c r="BX9" s="275"/>
      <c r="BY9" s="275"/>
      <c r="BZ9" s="275"/>
      <c r="CA9" s="275"/>
      <c r="CB9" s="275"/>
      <c r="CC9" s="275"/>
      <c r="CD9" s="275"/>
      <c r="CE9" s="275"/>
      <c r="CF9" s="275"/>
      <c r="CG9" s="275"/>
      <c r="CH9" s="275"/>
      <c r="CI9" s="275"/>
      <c r="CJ9" s="275"/>
      <c r="CK9" s="275"/>
      <c r="CL9" s="275"/>
      <c r="CM9" s="275"/>
      <c r="CN9" s="275"/>
      <c r="CO9" s="275"/>
      <c r="CP9" s="275"/>
      <c r="CQ9" s="275"/>
      <c r="CR9" s="275"/>
      <c r="CS9" s="275"/>
      <c r="CT9" s="275"/>
      <c r="CU9" s="275"/>
      <c r="CV9" s="275"/>
      <c r="CW9" s="275"/>
      <c r="CX9" s="275"/>
      <c r="CY9" s="275"/>
      <c r="CZ9" s="275"/>
      <c r="DA9" s="275"/>
      <c r="DB9" s="275"/>
      <c r="DC9" s="275"/>
      <c r="DD9" s="275"/>
      <c r="DE9" s="275"/>
      <c r="DF9" s="275"/>
      <c r="DG9" s="275"/>
      <c r="DH9" s="275"/>
      <c r="DI9" s="275"/>
      <c r="DJ9" s="275"/>
      <c r="DK9" s="275"/>
      <c r="DL9" s="275"/>
      <c r="DM9" s="275"/>
      <c r="DN9" s="275"/>
      <c r="DO9" s="275"/>
      <c r="DP9" s="275"/>
      <c r="DQ9" s="275"/>
      <c r="DR9" s="275"/>
      <c r="DS9" s="275"/>
    </row>
    <row r="10" spans="1:123" s="19" customFormat="1" ht="12" x14ac:dyDescent="0.2">
      <c r="A10" s="310"/>
      <c r="B10" s="311"/>
      <c r="C10" s="312"/>
      <c r="D10" s="274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5" t="s">
        <v>389</v>
      </c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 t="s">
        <v>369</v>
      </c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 t="s">
        <v>370</v>
      </c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</row>
    <row r="11" spans="1:123" s="19" customFormat="1" ht="12" x14ac:dyDescent="0.2">
      <c r="A11" s="310"/>
      <c r="B11" s="311"/>
      <c r="C11" s="312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 t="s">
        <v>371</v>
      </c>
      <c r="AL11" s="274"/>
      <c r="AM11" s="274"/>
      <c r="AN11" s="274"/>
      <c r="AO11" s="274"/>
      <c r="AP11" s="274"/>
      <c r="AQ11" s="274"/>
      <c r="AR11" s="273" t="s">
        <v>372</v>
      </c>
      <c r="AS11" s="274"/>
      <c r="AT11" s="274"/>
      <c r="AU11" s="274"/>
      <c r="AV11" s="274"/>
      <c r="AW11" s="274"/>
      <c r="AX11" s="273" t="s">
        <v>373</v>
      </c>
      <c r="AY11" s="274"/>
      <c r="AZ11" s="274"/>
      <c r="BA11" s="274"/>
      <c r="BB11" s="274"/>
      <c r="BC11" s="274"/>
      <c r="BD11" s="274"/>
      <c r="BE11" s="274" t="s">
        <v>374</v>
      </c>
      <c r="BF11" s="274"/>
      <c r="BG11" s="274"/>
      <c r="BH11" s="274"/>
      <c r="BI11" s="274"/>
      <c r="BJ11" s="274"/>
      <c r="BK11" s="274"/>
      <c r="BL11" s="275" t="s">
        <v>375</v>
      </c>
      <c r="BM11" s="275"/>
      <c r="BN11" s="275"/>
      <c r="BO11" s="275"/>
      <c r="BP11" s="275"/>
      <c r="BQ11" s="275"/>
      <c r="BR11" s="275"/>
      <c r="BS11" s="275" t="s">
        <v>376</v>
      </c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 t="s">
        <v>377</v>
      </c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3" t="s">
        <v>378</v>
      </c>
      <c r="DN11" s="274"/>
      <c r="DO11" s="274"/>
      <c r="DP11" s="274"/>
      <c r="DQ11" s="274"/>
      <c r="DR11" s="274"/>
      <c r="DS11" s="274"/>
    </row>
    <row r="12" spans="1:123" s="19" customFormat="1" ht="12" x14ac:dyDescent="0.2">
      <c r="A12" s="310"/>
      <c r="B12" s="311"/>
      <c r="C12" s="312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4"/>
      <c r="T12" s="274"/>
      <c r="U12" s="274"/>
      <c r="V12" s="274"/>
      <c r="W12" s="274"/>
      <c r="X12" s="274"/>
      <c r="Y12" s="274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4"/>
      <c r="AL12" s="274"/>
      <c r="AM12" s="274"/>
      <c r="AN12" s="274"/>
      <c r="AO12" s="274"/>
      <c r="AP12" s="274"/>
      <c r="AQ12" s="274"/>
      <c r="AR12" s="274"/>
      <c r="AS12" s="274"/>
      <c r="AT12" s="274"/>
      <c r="AU12" s="274"/>
      <c r="AV12" s="274"/>
      <c r="AW12" s="274"/>
      <c r="AX12" s="274"/>
      <c r="AY12" s="274"/>
      <c r="AZ12" s="274"/>
      <c r="BA12" s="274"/>
      <c r="BB12" s="274"/>
      <c r="BC12" s="274"/>
      <c r="BD12" s="274"/>
      <c r="BE12" s="274"/>
      <c r="BF12" s="274"/>
      <c r="BG12" s="274"/>
      <c r="BH12" s="274"/>
      <c r="BI12" s="274"/>
      <c r="BJ12" s="274"/>
      <c r="BK12" s="274"/>
      <c r="BL12" s="275"/>
      <c r="BM12" s="275"/>
      <c r="BN12" s="275"/>
      <c r="BO12" s="275"/>
      <c r="BP12" s="275"/>
      <c r="BQ12" s="275"/>
      <c r="BR12" s="275"/>
      <c r="BS12" s="275" t="s">
        <v>379</v>
      </c>
      <c r="BT12" s="275"/>
      <c r="BU12" s="275"/>
      <c r="BV12" s="275"/>
      <c r="BW12" s="275"/>
      <c r="BX12" s="275"/>
      <c r="BY12" s="275"/>
      <c r="BZ12" s="275"/>
      <c r="CA12" s="275"/>
      <c r="CB12" s="275"/>
      <c r="CC12" s="275"/>
      <c r="CD12" s="275"/>
      <c r="CE12" s="275"/>
      <c r="CF12" s="275"/>
      <c r="CG12" s="275"/>
      <c r="CH12" s="275"/>
      <c r="CI12" s="275"/>
      <c r="CJ12" s="275"/>
      <c r="CK12" s="275" t="s">
        <v>380</v>
      </c>
      <c r="CL12" s="275"/>
      <c r="CM12" s="275"/>
      <c r="CN12" s="275"/>
      <c r="CO12" s="275"/>
      <c r="CP12" s="275"/>
      <c r="CQ12" s="275"/>
      <c r="CR12" s="275"/>
      <c r="CS12" s="275"/>
      <c r="CT12" s="275"/>
      <c r="CU12" s="275"/>
      <c r="CV12" s="275"/>
      <c r="CW12" s="275"/>
      <c r="CX12" s="275"/>
      <c r="CY12" s="275"/>
      <c r="CZ12" s="275"/>
      <c r="DA12" s="275"/>
      <c r="DB12" s="275"/>
      <c r="DC12" s="275"/>
      <c r="DD12" s="275"/>
      <c r="DE12" s="275"/>
      <c r="DF12" s="275"/>
      <c r="DG12" s="275"/>
      <c r="DH12" s="275"/>
      <c r="DI12" s="275"/>
      <c r="DJ12" s="275"/>
      <c r="DK12" s="275"/>
      <c r="DL12" s="275"/>
      <c r="DM12" s="274"/>
      <c r="DN12" s="274"/>
      <c r="DO12" s="274"/>
      <c r="DP12" s="274"/>
      <c r="DQ12" s="274"/>
      <c r="DR12" s="274"/>
      <c r="DS12" s="274"/>
    </row>
    <row r="13" spans="1:123" s="19" customFormat="1" ht="12" x14ac:dyDescent="0.2">
      <c r="A13" s="310"/>
      <c r="B13" s="311"/>
      <c r="C13" s="312"/>
      <c r="D13" s="274"/>
      <c r="E13" s="274"/>
      <c r="F13" s="274"/>
      <c r="G13" s="274"/>
      <c r="H13" s="274"/>
      <c r="I13" s="274"/>
      <c r="J13" s="274"/>
      <c r="K13" s="274"/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4"/>
      <c r="AL13" s="274"/>
      <c r="AM13" s="274"/>
      <c r="AN13" s="274"/>
      <c r="AO13" s="274"/>
      <c r="AP13" s="274"/>
      <c r="AQ13" s="274"/>
      <c r="AR13" s="274"/>
      <c r="AS13" s="274"/>
      <c r="AT13" s="274"/>
      <c r="AU13" s="274"/>
      <c r="AV13" s="274"/>
      <c r="AW13" s="274"/>
      <c r="AX13" s="274"/>
      <c r="AY13" s="274"/>
      <c r="AZ13" s="274"/>
      <c r="BA13" s="274"/>
      <c r="BB13" s="274"/>
      <c r="BC13" s="274"/>
      <c r="BD13" s="274"/>
      <c r="BE13" s="274"/>
      <c r="BF13" s="274"/>
      <c r="BG13" s="274"/>
      <c r="BH13" s="274"/>
      <c r="BI13" s="274"/>
      <c r="BJ13" s="274"/>
      <c r="BK13" s="274"/>
      <c r="BL13" s="275"/>
      <c r="BM13" s="275"/>
      <c r="BN13" s="275"/>
      <c r="BO13" s="275"/>
      <c r="BP13" s="275"/>
      <c r="BQ13" s="275"/>
      <c r="BR13" s="275"/>
      <c r="BS13" s="275" t="s">
        <v>13</v>
      </c>
      <c r="BT13" s="275"/>
      <c r="BU13" s="275"/>
      <c r="BV13" s="275"/>
      <c r="BW13" s="275"/>
      <c r="BX13" s="275"/>
      <c r="BY13" s="275"/>
      <c r="BZ13" s="275"/>
      <c r="CA13" s="275"/>
      <c r="CB13" s="275"/>
      <c r="CC13" s="275"/>
      <c r="CD13" s="275"/>
      <c r="CE13" s="275"/>
      <c r="CF13" s="275"/>
      <c r="CG13" s="275"/>
      <c r="CH13" s="275"/>
      <c r="CI13" s="275"/>
      <c r="CJ13" s="275"/>
      <c r="CK13" s="275" t="s">
        <v>348</v>
      </c>
      <c r="CL13" s="275"/>
      <c r="CM13" s="275"/>
      <c r="CN13" s="275"/>
      <c r="CO13" s="275"/>
      <c r="CP13" s="275"/>
      <c r="CQ13" s="275"/>
      <c r="CR13" s="275"/>
      <c r="CS13" s="275"/>
      <c r="CT13" s="275"/>
      <c r="CU13" s="275"/>
      <c r="CV13" s="275"/>
      <c r="CW13" s="275"/>
      <c r="CX13" s="275"/>
      <c r="CY13" s="275"/>
      <c r="CZ13" s="275"/>
      <c r="DA13" s="275"/>
      <c r="DB13" s="275"/>
      <c r="DC13" s="275"/>
      <c r="DD13" s="275"/>
      <c r="DE13" s="275"/>
      <c r="DF13" s="275"/>
      <c r="DG13" s="275"/>
      <c r="DH13" s="275"/>
      <c r="DI13" s="275"/>
      <c r="DJ13" s="275"/>
      <c r="DK13" s="275"/>
      <c r="DL13" s="275"/>
      <c r="DM13" s="274"/>
      <c r="DN13" s="274"/>
      <c r="DO13" s="274"/>
      <c r="DP13" s="274"/>
      <c r="DQ13" s="274"/>
      <c r="DR13" s="274"/>
      <c r="DS13" s="274"/>
    </row>
    <row r="14" spans="1:123" s="19" customFormat="1" ht="12" x14ac:dyDescent="0.2">
      <c r="A14" s="310"/>
      <c r="B14" s="311"/>
      <c r="C14" s="312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5"/>
      <c r="BM14" s="275"/>
      <c r="BN14" s="275"/>
      <c r="BO14" s="275"/>
      <c r="BP14" s="275"/>
      <c r="BQ14" s="275"/>
      <c r="BR14" s="275"/>
      <c r="BS14" s="273" t="s">
        <v>349</v>
      </c>
      <c r="BT14" s="274"/>
      <c r="BU14" s="274"/>
      <c r="BV14" s="274"/>
      <c r="BW14" s="274"/>
      <c r="BX14" s="274"/>
      <c r="BY14" s="273" t="s">
        <v>350</v>
      </c>
      <c r="BZ14" s="274"/>
      <c r="CA14" s="274"/>
      <c r="CB14" s="274"/>
      <c r="CC14" s="274"/>
      <c r="CD14" s="274"/>
      <c r="CE14" s="273" t="s">
        <v>351</v>
      </c>
      <c r="CF14" s="274"/>
      <c r="CG14" s="274"/>
      <c r="CH14" s="274"/>
      <c r="CI14" s="274"/>
      <c r="CJ14" s="274"/>
      <c r="CK14" s="273" t="s">
        <v>381</v>
      </c>
      <c r="CL14" s="274"/>
      <c r="CM14" s="274"/>
      <c r="CN14" s="274"/>
      <c r="CO14" s="274"/>
      <c r="CP14" s="274"/>
      <c r="CQ14" s="274"/>
      <c r="CR14" s="274" t="s">
        <v>382</v>
      </c>
      <c r="CS14" s="274"/>
      <c r="CT14" s="274"/>
      <c r="CU14" s="274"/>
      <c r="CV14" s="274"/>
      <c r="CW14" s="274"/>
      <c r="CX14" s="274"/>
      <c r="CY14" s="273" t="s">
        <v>383</v>
      </c>
      <c r="CZ14" s="274"/>
      <c r="DA14" s="274"/>
      <c r="DB14" s="274"/>
      <c r="DC14" s="274"/>
      <c r="DD14" s="274"/>
      <c r="DE14" s="274"/>
      <c r="DF14" s="273" t="s">
        <v>384</v>
      </c>
      <c r="DG14" s="274"/>
      <c r="DH14" s="274"/>
      <c r="DI14" s="274"/>
      <c r="DJ14" s="274"/>
      <c r="DK14" s="274"/>
      <c r="DL14" s="274"/>
      <c r="DM14" s="274"/>
      <c r="DN14" s="274"/>
      <c r="DO14" s="274"/>
      <c r="DP14" s="274"/>
      <c r="DQ14" s="274"/>
      <c r="DR14" s="274"/>
      <c r="DS14" s="274"/>
    </row>
    <row r="15" spans="1:123" s="19" customFormat="1" ht="12" x14ac:dyDescent="0.2">
      <c r="A15" s="310"/>
      <c r="B15" s="311"/>
      <c r="C15" s="312"/>
      <c r="D15" s="274"/>
      <c r="E15" s="274"/>
      <c r="F15" s="274"/>
      <c r="G15" s="274"/>
      <c r="H15" s="274"/>
      <c r="I15" s="274"/>
      <c r="J15" s="274"/>
      <c r="K15" s="274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73"/>
      <c r="AA15" s="273"/>
      <c r="AB15" s="273"/>
      <c r="AC15" s="273"/>
      <c r="AD15" s="273"/>
      <c r="AE15" s="273"/>
      <c r="AF15" s="273"/>
      <c r="AG15" s="273"/>
      <c r="AH15" s="273"/>
      <c r="AI15" s="273"/>
      <c r="AJ15" s="273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5"/>
      <c r="BM15" s="275"/>
      <c r="BN15" s="275"/>
      <c r="BO15" s="275"/>
      <c r="BP15" s="275"/>
      <c r="BQ15" s="275"/>
      <c r="BR15" s="275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  <c r="DB15" s="274"/>
      <c r="DC15" s="274"/>
      <c r="DD15" s="274"/>
      <c r="DE15" s="274"/>
      <c r="DF15" s="274"/>
      <c r="DG15" s="274"/>
      <c r="DH15" s="274"/>
      <c r="DI15" s="274"/>
      <c r="DJ15" s="274"/>
      <c r="DK15" s="274"/>
      <c r="DL15" s="274"/>
      <c r="DM15" s="274"/>
      <c r="DN15" s="274"/>
      <c r="DO15" s="274"/>
      <c r="DP15" s="274"/>
      <c r="DQ15" s="274"/>
      <c r="DR15" s="274"/>
      <c r="DS15" s="274"/>
    </row>
    <row r="16" spans="1:123" s="19" customFormat="1" ht="12" x14ac:dyDescent="0.2">
      <c r="A16" s="310"/>
      <c r="B16" s="311"/>
      <c r="C16" s="312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5"/>
      <c r="BM16" s="275"/>
      <c r="BN16" s="275"/>
      <c r="BO16" s="275"/>
      <c r="BP16" s="275"/>
      <c r="BQ16" s="275"/>
      <c r="BR16" s="275"/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  <c r="DB16" s="274"/>
      <c r="DC16" s="274"/>
      <c r="DD16" s="274"/>
      <c r="DE16" s="274"/>
      <c r="DF16" s="274"/>
      <c r="DG16" s="274"/>
      <c r="DH16" s="274"/>
      <c r="DI16" s="274"/>
      <c r="DJ16" s="274"/>
      <c r="DK16" s="274"/>
      <c r="DL16" s="274"/>
      <c r="DM16" s="274"/>
      <c r="DN16" s="274"/>
      <c r="DO16" s="274"/>
      <c r="DP16" s="274"/>
      <c r="DQ16" s="274"/>
      <c r="DR16" s="274"/>
      <c r="DS16" s="274"/>
    </row>
    <row r="17" spans="1:123" s="19" customFormat="1" ht="12" x14ac:dyDescent="0.2">
      <c r="A17" s="310"/>
      <c r="B17" s="311"/>
      <c r="C17" s="312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4"/>
      <c r="AL17" s="274"/>
      <c r="AM17" s="274"/>
      <c r="AN17" s="274"/>
      <c r="AO17" s="274"/>
      <c r="AP17" s="274"/>
      <c r="AQ17" s="274"/>
      <c r="AR17" s="274"/>
      <c r="AS17" s="274"/>
      <c r="AT17" s="274"/>
      <c r="AU17" s="274"/>
      <c r="AV17" s="274"/>
      <c r="AW17" s="274"/>
      <c r="AX17" s="274"/>
      <c r="AY17" s="274"/>
      <c r="AZ17" s="274"/>
      <c r="BA17" s="274"/>
      <c r="BB17" s="274"/>
      <c r="BC17" s="274"/>
      <c r="BD17" s="274"/>
      <c r="BE17" s="274"/>
      <c r="BF17" s="274"/>
      <c r="BG17" s="274"/>
      <c r="BH17" s="274"/>
      <c r="BI17" s="274"/>
      <c r="BJ17" s="274"/>
      <c r="BK17" s="274"/>
      <c r="BL17" s="275"/>
      <c r="BM17" s="275"/>
      <c r="BN17" s="275"/>
      <c r="BO17" s="275"/>
      <c r="BP17" s="275"/>
      <c r="BQ17" s="275"/>
      <c r="BR17" s="275"/>
      <c r="BS17" s="274"/>
      <c r="BT17" s="274"/>
      <c r="BU17" s="274"/>
      <c r="BV17" s="274"/>
      <c r="BW17" s="274"/>
      <c r="BX17" s="274"/>
      <c r="BY17" s="274"/>
      <c r="BZ17" s="274"/>
      <c r="CA17" s="274"/>
      <c r="CB17" s="274"/>
      <c r="CC17" s="274"/>
      <c r="CD17" s="274"/>
      <c r="CE17" s="274"/>
      <c r="CF17" s="274"/>
      <c r="CG17" s="274"/>
      <c r="CH17" s="274"/>
      <c r="CI17" s="274"/>
      <c r="CJ17" s="274"/>
      <c r="CK17" s="274"/>
      <c r="CL17" s="274"/>
      <c r="CM17" s="274"/>
      <c r="CN17" s="274"/>
      <c r="CO17" s="274"/>
      <c r="CP17" s="274"/>
      <c r="CQ17" s="274"/>
      <c r="CR17" s="274"/>
      <c r="CS17" s="274"/>
      <c r="CT17" s="274"/>
      <c r="CU17" s="274"/>
      <c r="CV17" s="274"/>
      <c r="CW17" s="274"/>
      <c r="CX17" s="274"/>
      <c r="CY17" s="274"/>
      <c r="CZ17" s="274"/>
      <c r="DA17" s="274"/>
      <c r="DB17" s="274"/>
      <c r="DC17" s="274"/>
      <c r="DD17" s="274"/>
      <c r="DE17" s="274"/>
      <c r="DF17" s="274"/>
      <c r="DG17" s="274"/>
      <c r="DH17" s="274"/>
      <c r="DI17" s="274"/>
      <c r="DJ17" s="274"/>
      <c r="DK17" s="274"/>
      <c r="DL17" s="274"/>
      <c r="DM17" s="274"/>
      <c r="DN17" s="274"/>
      <c r="DO17" s="274"/>
      <c r="DP17" s="274"/>
      <c r="DQ17" s="274"/>
      <c r="DR17" s="274"/>
      <c r="DS17" s="274"/>
    </row>
    <row r="18" spans="1:123" s="19" customFormat="1" ht="12" x14ac:dyDescent="0.2">
      <c r="A18" s="310"/>
      <c r="B18" s="311"/>
      <c r="C18" s="31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74"/>
      <c r="S18" s="274"/>
      <c r="T18" s="274"/>
      <c r="U18" s="274"/>
      <c r="V18" s="274"/>
      <c r="W18" s="274"/>
      <c r="X18" s="274"/>
      <c r="Y18" s="274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4"/>
      <c r="AL18" s="274"/>
      <c r="AM18" s="274"/>
      <c r="AN18" s="274"/>
      <c r="AO18" s="274"/>
      <c r="AP18" s="274"/>
      <c r="AQ18" s="274"/>
      <c r="AR18" s="274"/>
      <c r="AS18" s="274"/>
      <c r="AT18" s="274"/>
      <c r="AU18" s="274"/>
      <c r="AV18" s="274"/>
      <c r="AW18" s="274"/>
      <c r="AX18" s="274"/>
      <c r="AY18" s="274"/>
      <c r="AZ18" s="274"/>
      <c r="BA18" s="274"/>
      <c r="BB18" s="274"/>
      <c r="BC18" s="274"/>
      <c r="BD18" s="274"/>
      <c r="BE18" s="274"/>
      <c r="BF18" s="274"/>
      <c r="BG18" s="274"/>
      <c r="BH18" s="274"/>
      <c r="BI18" s="274"/>
      <c r="BJ18" s="274"/>
      <c r="BK18" s="274"/>
      <c r="BL18" s="275"/>
      <c r="BM18" s="275"/>
      <c r="BN18" s="275"/>
      <c r="BO18" s="275"/>
      <c r="BP18" s="275"/>
      <c r="BQ18" s="275"/>
      <c r="BR18" s="275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274"/>
      <c r="DP18" s="274"/>
      <c r="DQ18" s="274"/>
      <c r="DR18" s="274"/>
      <c r="DS18" s="274"/>
    </row>
    <row r="19" spans="1:123" s="19" customFormat="1" ht="12" x14ac:dyDescent="0.2">
      <c r="A19" s="310"/>
      <c r="B19" s="311"/>
      <c r="C19" s="312"/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/>
      <c r="X19" s="274"/>
      <c r="Y19" s="274"/>
      <c r="Z19" s="273"/>
      <c r="AA19" s="273"/>
      <c r="AB19" s="273"/>
      <c r="AC19" s="273"/>
      <c r="AD19" s="273"/>
      <c r="AE19" s="273"/>
      <c r="AF19" s="273"/>
      <c r="AG19" s="273"/>
      <c r="AH19" s="273"/>
      <c r="AI19" s="273"/>
      <c r="AJ19" s="273"/>
      <c r="AK19" s="274"/>
      <c r="AL19" s="274"/>
      <c r="AM19" s="274"/>
      <c r="AN19" s="274"/>
      <c r="AO19" s="274"/>
      <c r="AP19" s="274"/>
      <c r="AQ19" s="274"/>
      <c r="AR19" s="274"/>
      <c r="AS19" s="274"/>
      <c r="AT19" s="274"/>
      <c r="AU19" s="274"/>
      <c r="AV19" s="274"/>
      <c r="AW19" s="274"/>
      <c r="AX19" s="274"/>
      <c r="AY19" s="274"/>
      <c r="AZ19" s="274"/>
      <c r="BA19" s="274"/>
      <c r="BB19" s="274"/>
      <c r="BC19" s="274"/>
      <c r="BD19" s="274"/>
      <c r="BE19" s="274"/>
      <c r="BF19" s="274"/>
      <c r="BG19" s="274"/>
      <c r="BH19" s="274"/>
      <c r="BI19" s="274"/>
      <c r="BJ19" s="274"/>
      <c r="BK19" s="274"/>
      <c r="BL19" s="275"/>
      <c r="BM19" s="275"/>
      <c r="BN19" s="275"/>
      <c r="BO19" s="275"/>
      <c r="BP19" s="275"/>
      <c r="BQ19" s="275"/>
      <c r="BR19" s="275"/>
      <c r="BS19" s="274"/>
      <c r="BT19" s="274"/>
      <c r="BU19" s="274"/>
      <c r="BV19" s="274"/>
      <c r="BW19" s="274"/>
      <c r="BX19" s="274"/>
      <c r="BY19" s="274"/>
      <c r="BZ19" s="274"/>
      <c r="CA19" s="274"/>
      <c r="CB19" s="274"/>
      <c r="CC19" s="274"/>
      <c r="CD19" s="274"/>
      <c r="CE19" s="274"/>
      <c r="CF19" s="274"/>
      <c r="CG19" s="274"/>
      <c r="CH19" s="274"/>
      <c r="CI19" s="274"/>
      <c r="CJ19" s="274"/>
      <c r="CK19" s="274"/>
      <c r="CL19" s="274"/>
      <c r="CM19" s="274"/>
      <c r="CN19" s="274"/>
      <c r="CO19" s="274"/>
      <c r="CP19" s="274"/>
      <c r="CQ19" s="274"/>
      <c r="CR19" s="274"/>
      <c r="CS19" s="274"/>
      <c r="CT19" s="274"/>
      <c r="CU19" s="274"/>
      <c r="CV19" s="274"/>
      <c r="CW19" s="274"/>
      <c r="CX19" s="274"/>
      <c r="CY19" s="274"/>
      <c r="CZ19" s="274"/>
      <c r="DA19" s="274"/>
      <c r="DB19" s="274"/>
      <c r="DC19" s="274"/>
      <c r="DD19" s="274"/>
      <c r="DE19" s="274"/>
      <c r="DF19" s="274"/>
      <c r="DG19" s="274"/>
      <c r="DH19" s="274"/>
      <c r="DI19" s="274"/>
      <c r="DJ19" s="274"/>
      <c r="DK19" s="274"/>
      <c r="DL19" s="274"/>
      <c r="DM19" s="274"/>
      <c r="DN19" s="274"/>
      <c r="DO19" s="274"/>
      <c r="DP19" s="274"/>
      <c r="DQ19" s="274"/>
      <c r="DR19" s="274"/>
      <c r="DS19" s="274"/>
    </row>
    <row r="20" spans="1:123" s="19" customFormat="1" ht="12" x14ac:dyDescent="0.2">
      <c r="A20" s="310"/>
      <c r="B20" s="311"/>
      <c r="C20" s="312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4"/>
      <c r="AL20" s="274"/>
      <c r="AM20" s="274"/>
      <c r="AN20" s="274"/>
      <c r="AO20" s="274"/>
      <c r="AP20" s="274"/>
      <c r="AQ20" s="274"/>
      <c r="AR20" s="274"/>
      <c r="AS20" s="274"/>
      <c r="AT20" s="274"/>
      <c r="AU20" s="274"/>
      <c r="AV20" s="274"/>
      <c r="AW20" s="274"/>
      <c r="AX20" s="274"/>
      <c r="AY20" s="274"/>
      <c r="AZ20" s="274"/>
      <c r="BA20" s="274"/>
      <c r="BB20" s="274"/>
      <c r="BC20" s="274"/>
      <c r="BD20" s="274"/>
      <c r="BE20" s="274"/>
      <c r="BF20" s="274"/>
      <c r="BG20" s="274"/>
      <c r="BH20" s="274"/>
      <c r="BI20" s="274"/>
      <c r="BJ20" s="274"/>
      <c r="BK20" s="274"/>
      <c r="BL20" s="275"/>
      <c r="BM20" s="275"/>
      <c r="BN20" s="275"/>
      <c r="BO20" s="275"/>
      <c r="BP20" s="275"/>
      <c r="BQ20" s="275"/>
      <c r="BR20" s="275"/>
      <c r="BS20" s="274"/>
      <c r="BT20" s="274"/>
      <c r="BU20" s="274"/>
      <c r="BV20" s="274"/>
      <c r="BW20" s="274"/>
      <c r="BX20" s="274"/>
      <c r="BY20" s="274"/>
      <c r="BZ20" s="274"/>
      <c r="CA20" s="274"/>
      <c r="CB20" s="274"/>
      <c r="CC20" s="274"/>
      <c r="CD20" s="274"/>
      <c r="CE20" s="274"/>
      <c r="CF20" s="274"/>
      <c r="CG20" s="274"/>
      <c r="CH20" s="274"/>
      <c r="CI20" s="274"/>
      <c r="CJ20" s="274"/>
      <c r="CK20" s="274"/>
      <c r="CL20" s="274"/>
      <c r="CM20" s="274"/>
      <c r="CN20" s="274"/>
      <c r="CO20" s="274"/>
      <c r="CP20" s="274"/>
      <c r="CQ20" s="274"/>
      <c r="CR20" s="274"/>
      <c r="CS20" s="274"/>
      <c r="CT20" s="274"/>
      <c r="CU20" s="274"/>
      <c r="CV20" s="274"/>
      <c r="CW20" s="274"/>
      <c r="CX20" s="274"/>
      <c r="CY20" s="274"/>
      <c r="CZ20" s="274"/>
      <c r="DA20" s="274"/>
      <c r="DB20" s="274"/>
      <c r="DC20" s="274"/>
      <c r="DD20" s="274"/>
      <c r="DE20" s="274"/>
      <c r="DF20" s="274"/>
      <c r="DG20" s="274"/>
      <c r="DH20" s="274"/>
      <c r="DI20" s="274"/>
      <c r="DJ20" s="274"/>
      <c r="DK20" s="274"/>
      <c r="DL20" s="274"/>
      <c r="DM20" s="274"/>
      <c r="DN20" s="274"/>
      <c r="DO20" s="274"/>
      <c r="DP20" s="274"/>
      <c r="DQ20" s="274"/>
      <c r="DR20" s="274"/>
      <c r="DS20" s="274"/>
    </row>
    <row r="21" spans="1:123" s="19" customFormat="1" ht="12" x14ac:dyDescent="0.2">
      <c r="A21" s="310"/>
      <c r="B21" s="311"/>
      <c r="C21" s="312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74"/>
      <c r="U21" s="274"/>
      <c r="V21" s="274"/>
      <c r="W21" s="274"/>
      <c r="X21" s="274"/>
      <c r="Y21" s="274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5"/>
      <c r="BM21" s="275"/>
      <c r="BN21" s="275"/>
      <c r="BO21" s="275"/>
      <c r="BP21" s="275"/>
      <c r="BQ21" s="275"/>
      <c r="BR21" s="275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</row>
    <row r="22" spans="1:123" s="19" customFormat="1" ht="12" x14ac:dyDescent="0.2">
      <c r="A22" s="310"/>
      <c r="B22" s="311"/>
      <c r="C22" s="312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5"/>
      <c r="BM22" s="275"/>
      <c r="BN22" s="275"/>
      <c r="BO22" s="275"/>
      <c r="BP22" s="275"/>
      <c r="BQ22" s="275"/>
      <c r="BR22" s="275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</row>
    <row r="23" spans="1:123" s="19" customFormat="1" ht="12" x14ac:dyDescent="0.2">
      <c r="A23" s="313"/>
      <c r="B23" s="314"/>
      <c r="C23" s="315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5"/>
      <c r="BM23" s="275"/>
      <c r="BN23" s="275"/>
      <c r="BO23" s="275"/>
      <c r="BP23" s="275"/>
      <c r="BQ23" s="275"/>
      <c r="BR23" s="275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</row>
    <row r="24" spans="1:123" s="19" customFormat="1" ht="12" x14ac:dyDescent="0.2">
      <c r="A24" s="276">
        <v>1</v>
      </c>
      <c r="B24" s="276"/>
      <c r="C24" s="276"/>
      <c r="D24" s="276">
        <v>2</v>
      </c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>
        <v>3</v>
      </c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9">
        <v>4</v>
      </c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6">
        <v>5</v>
      </c>
      <c r="AL24" s="276"/>
      <c r="AM24" s="276"/>
      <c r="AN24" s="276"/>
      <c r="AO24" s="276"/>
      <c r="AP24" s="276"/>
      <c r="AQ24" s="276"/>
      <c r="AR24" s="276">
        <v>6</v>
      </c>
      <c r="AS24" s="276"/>
      <c r="AT24" s="276"/>
      <c r="AU24" s="276"/>
      <c r="AV24" s="276"/>
      <c r="AW24" s="276"/>
      <c r="AX24" s="276">
        <v>7</v>
      </c>
      <c r="AY24" s="276"/>
      <c r="AZ24" s="276"/>
      <c r="BA24" s="276"/>
      <c r="BB24" s="276"/>
      <c r="BC24" s="276"/>
      <c r="BD24" s="276"/>
      <c r="BE24" s="276">
        <v>8</v>
      </c>
      <c r="BF24" s="276"/>
      <c r="BG24" s="276"/>
      <c r="BH24" s="276"/>
      <c r="BI24" s="276"/>
      <c r="BJ24" s="276"/>
      <c r="BK24" s="276"/>
      <c r="BL24" s="276">
        <v>9</v>
      </c>
      <c r="BM24" s="276"/>
      <c r="BN24" s="276"/>
      <c r="BO24" s="276"/>
      <c r="BP24" s="276"/>
      <c r="BQ24" s="276"/>
      <c r="BR24" s="276"/>
      <c r="BS24" s="276">
        <v>10</v>
      </c>
      <c r="BT24" s="276"/>
      <c r="BU24" s="276"/>
      <c r="BV24" s="276"/>
      <c r="BW24" s="276"/>
      <c r="BX24" s="276"/>
      <c r="BY24" s="276">
        <v>11</v>
      </c>
      <c r="BZ24" s="276"/>
      <c r="CA24" s="276"/>
      <c r="CB24" s="276"/>
      <c r="CC24" s="276"/>
      <c r="CD24" s="276"/>
      <c r="CE24" s="276">
        <v>12</v>
      </c>
      <c r="CF24" s="276"/>
      <c r="CG24" s="276"/>
      <c r="CH24" s="276"/>
      <c r="CI24" s="276"/>
      <c r="CJ24" s="276"/>
      <c r="CK24" s="276">
        <v>13</v>
      </c>
      <c r="CL24" s="276"/>
      <c r="CM24" s="276"/>
      <c r="CN24" s="276"/>
      <c r="CO24" s="276"/>
      <c r="CP24" s="276"/>
      <c r="CQ24" s="276"/>
      <c r="CR24" s="276">
        <v>14</v>
      </c>
      <c r="CS24" s="276"/>
      <c r="CT24" s="276"/>
      <c r="CU24" s="276"/>
      <c r="CV24" s="276"/>
      <c r="CW24" s="276"/>
      <c r="CX24" s="276"/>
      <c r="CY24" s="276">
        <v>15</v>
      </c>
      <c r="CZ24" s="276"/>
      <c r="DA24" s="276"/>
      <c r="DB24" s="276"/>
      <c r="DC24" s="276"/>
      <c r="DD24" s="276"/>
      <c r="DE24" s="276"/>
      <c r="DF24" s="276">
        <v>16</v>
      </c>
      <c r="DG24" s="276"/>
      <c r="DH24" s="276"/>
      <c r="DI24" s="276"/>
      <c r="DJ24" s="276"/>
      <c r="DK24" s="276"/>
      <c r="DL24" s="276"/>
      <c r="DM24" s="276">
        <v>17</v>
      </c>
      <c r="DN24" s="276"/>
      <c r="DO24" s="276"/>
      <c r="DP24" s="276"/>
      <c r="DQ24" s="276"/>
      <c r="DR24" s="276"/>
      <c r="DS24" s="276"/>
    </row>
    <row r="25" spans="1:123" s="19" customFormat="1" ht="29.25" customHeight="1" x14ac:dyDescent="0.2">
      <c r="A25" s="180">
        <v>1</v>
      </c>
      <c r="B25" s="181"/>
      <c r="C25" s="182"/>
      <c r="D25" s="180" t="s">
        <v>386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82"/>
      <c r="O25" s="280" t="s">
        <v>387</v>
      </c>
      <c r="P25" s="281"/>
      <c r="Q25" s="281"/>
      <c r="R25" s="281"/>
      <c r="S25" s="281"/>
      <c r="T25" s="281"/>
      <c r="U25" s="281"/>
      <c r="V25" s="281"/>
      <c r="W25" s="281"/>
      <c r="X25" s="281"/>
      <c r="Y25" s="282"/>
      <c r="Z25" s="288" t="s">
        <v>734</v>
      </c>
      <c r="AA25" s="289"/>
      <c r="AB25" s="289"/>
      <c r="AC25" s="289"/>
      <c r="AD25" s="289"/>
      <c r="AE25" s="289"/>
      <c r="AF25" s="289"/>
      <c r="AG25" s="289"/>
      <c r="AH25" s="289"/>
      <c r="AI25" s="289"/>
      <c r="AJ25" s="290"/>
      <c r="AK25" s="291" t="s">
        <v>735</v>
      </c>
      <c r="AL25" s="292"/>
      <c r="AM25" s="292"/>
      <c r="AN25" s="292"/>
      <c r="AO25" s="292"/>
      <c r="AP25" s="292"/>
      <c r="AQ25" s="293"/>
      <c r="AR25" s="180">
        <v>10</v>
      </c>
      <c r="AS25" s="181"/>
      <c r="AT25" s="181"/>
      <c r="AU25" s="181"/>
      <c r="AV25" s="181"/>
      <c r="AW25" s="182"/>
      <c r="AX25" s="233" t="s">
        <v>766</v>
      </c>
      <c r="AY25" s="284"/>
      <c r="AZ25" s="284"/>
      <c r="BA25" s="284"/>
      <c r="BB25" s="284"/>
      <c r="BC25" s="284"/>
      <c r="BD25" s="285"/>
      <c r="BE25" s="180">
        <v>0.4</v>
      </c>
      <c r="BF25" s="181"/>
      <c r="BG25" s="181"/>
      <c r="BH25" s="181"/>
      <c r="BI25" s="181"/>
      <c r="BJ25" s="181"/>
      <c r="BK25" s="182"/>
      <c r="BL25" s="180">
        <v>1</v>
      </c>
      <c r="BM25" s="181"/>
      <c r="BN25" s="181"/>
      <c r="BO25" s="181"/>
      <c r="BP25" s="181"/>
      <c r="BQ25" s="181"/>
      <c r="BR25" s="182"/>
      <c r="BS25" s="180">
        <v>0</v>
      </c>
      <c r="BT25" s="181"/>
      <c r="BU25" s="181"/>
      <c r="BV25" s="181"/>
      <c r="BW25" s="181"/>
      <c r="BX25" s="182"/>
      <c r="BY25" s="180">
        <v>0</v>
      </c>
      <c r="BZ25" s="181"/>
      <c r="CA25" s="181"/>
      <c r="CB25" s="181"/>
      <c r="CC25" s="181"/>
      <c r="CD25" s="182"/>
      <c r="CE25" s="180">
        <v>1</v>
      </c>
      <c r="CF25" s="181"/>
      <c r="CG25" s="181"/>
      <c r="CH25" s="181"/>
      <c r="CI25" s="181"/>
      <c r="CJ25" s="182"/>
      <c r="CK25" s="180">
        <v>0</v>
      </c>
      <c r="CL25" s="181"/>
      <c r="CM25" s="181"/>
      <c r="CN25" s="181"/>
      <c r="CO25" s="181"/>
      <c r="CP25" s="181"/>
      <c r="CQ25" s="182"/>
      <c r="CR25" s="180">
        <v>0</v>
      </c>
      <c r="CS25" s="181"/>
      <c r="CT25" s="181"/>
      <c r="CU25" s="181"/>
      <c r="CV25" s="181"/>
      <c r="CW25" s="181"/>
      <c r="CX25" s="182"/>
      <c r="CY25" s="180">
        <v>0</v>
      </c>
      <c r="CZ25" s="181"/>
      <c r="DA25" s="181"/>
      <c r="DB25" s="181"/>
      <c r="DC25" s="181"/>
      <c r="DD25" s="181"/>
      <c r="DE25" s="182"/>
      <c r="DF25" s="180">
        <v>1</v>
      </c>
      <c r="DG25" s="181"/>
      <c r="DH25" s="181"/>
      <c r="DI25" s="181"/>
      <c r="DJ25" s="181"/>
      <c r="DK25" s="181"/>
      <c r="DL25" s="182"/>
      <c r="DM25" s="180">
        <v>0</v>
      </c>
      <c r="DN25" s="181"/>
      <c r="DO25" s="181"/>
      <c r="DP25" s="181"/>
      <c r="DQ25" s="181"/>
      <c r="DR25" s="181"/>
      <c r="DS25" s="182"/>
    </row>
    <row r="26" spans="1:123" s="19" customFormat="1" ht="29.25" customHeight="1" x14ac:dyDescent="0.2">
      <c r="A26" s="180">
        <v>2</v>
      </c>
      <c r="B26" s="181"/>
      <c r="C26" s="182"/>
      <c r="D26" s="180" t="s">
        <v>386</v>
      </c>
      <c r="E26" s="181"/>
      <c r="F26" s="181"/>
      <c r="G26" s="181"/>
      <c r="H26" s="181"/>
      <c r="I26" s="181"/>
      <c r="J26" s="181"/>
      <c r="K26" s="181"/>
      <c r="L26" s="181"/>
      <c r="M26" s="181"/>
      <c r="N26" s="182"/>
      <c r="O26" s="280" t="s">
        <v>387</v>
      </c>
      <c r="P26" s="281"/>
      <c r="Q26" s="281"/>
      <c r="R26" s="281"/>
      <c r="S26" s="281"/>
      <c r="T26" s="281"/>
      <c r="U26" s="281"/>
      <c r="V26" s="281"/>
      <c r="W26" s="281"/>
      <c r="X26" s="281"/>
      <c r="Y26" s="282"/>
      <c r="Z26" s="295" t="s">
        <v>736</v>
      </c>
      <c r="AA26" s="296"/>
      <c r="AB26" s="296"/>
      <c r="AC26" s="296"/>
      <c r="AD26" s="296"/>
      <c r="AE26" s="296"/>
      <c r="AF26" s="296"/>
      <c r="AG26" s="296"/>
      <c r="AH26" s="296"/>
      <c r="AI26" s="296"/>
      <c r="AJ26" s="297"/>
      <c r="AK26" s="233" t="s">
        <v>12</v>
      </c>
      <c r="AL26" s="284"/>
      <c r="AM26" s="284"/>
      <c r="AN26" s="284"/>
      <c r="AO26" s="284"/>
      <c r="AP26" s="284"/>
      <c r="AQ26" s="285"/>
      <c r="AR26" s="180" t="s">
        <v>12</v>
      </c>
      <c r="AS26" s="181"/>
      <c r="AT26" s="181"/>
      <c r="AU26" s="181"/>
      <c r="AV26" s="181"/>
      <c r="AW26" s="182"/>
      <c r="AX26" s="233" t="s">
        <v>12</v>
      </c>
      <c r="AY26" s="284"/>
      <c r="AZ26" s="284"/>
      <c r="BA26" s="284"/>
      <c r="BB26" s="284"/>
      <c r="BC26" s="284"/>
      <c r="BD26" s="285"/>
      <c r="BE26" s="180" t="s">
        <v>12</v>
      </c>
      <c r="BF26" s="181"/>
      <c r="BG26" s="181"/>
      <c r="BH26" s="181"/>
      <c r="BI26" s="181"/>
      <c r="BJ26" s="181"/>
      <c r="BK26" s="182"/>
      <c r="BL26" s="180">
        <v>2</v>
      </c>
      <c r="BM26" s="181"/>
      <c r="BN26" s="181"/>
      <c r="BO26" s="181"/>
      <c r="BP26" s="181"/>
      <c r="BQ26" s="181"/>
      <c r="BR26" s="182"/>
      <c r="BS26" s="180">
        <v>0</v>
      </c>
      <c r="BT26" s="181"/>
      <c r="BU26" s="181"/>
      <c r="BV26" s="181"/>
      <c r="BW26" s="181"/>
      <c r="BX26" s="182"/>
      <c r="BY26" s="180">
        <v>1</v>
      </c>
      <c r="BZ26" s="181"/>
      <c r="CA26" s="181"/>
      <c r="CB26" s="181"/>
      <c r="CC26" s="181"/>
      <c r="CD26" s="182"/>
      <c r="CE26" s="180">
        <v>1</v>
      </c>
      <c r="CF26" s="181"/>
      <c r="CG26" s="181"/>
      <c r="CH26" s="181"/>
      <c r="CI26" s="181"/>
      <c r="CJ26" s="182"/>
      <c r="CK26" s="180">
        <v>0</v>
      </c>
      <c r="CL26" s="181"/>
      <c r="CM26" s="181"/>
      <c r="CN26" s="181"/>
      <c r="CO26" s="181"/>
      <c r="CP26" s="181"/>
      <c r="CQ26" s="182"/>
      <c r="CR26" s="180">
        <v>0</v>
      </c>
      <c r="CS26" s="181"/>
      <c r="CT26" s="181"/>
      <c r="CU26" s="181"/>
      <c r="CV26" s="181"/>
      <c r="CW26" s="181"/>
      <c r="CX26" s="182"/>
      <c r="CY26" s="180">
        <v>2</v>
      </c>
      <c r="CZ26" s="181"/>
      <c r="DA26" s="181"/>
      <c r="DB26" s="181"/>
      <c r="DC26" s="181"/>
      <c r="DD26" s="181"/>
      <c r="DE26" s="182"/>
      <c r="DF26" s="180">
        <v>0</v>
      </c>
      <c r="DG26" s="181"/>
      <c r="DH26" s="181"/>
      <c r="DI26" s="181"/>
      <c r="DJ26" s="181"/>
      <c r="DK26" s="181"/>
      <c r="DL26" s="182"/>
      <c r="DM26" s="180">
        <v>0</v>
      </c>
      <c r="DN26" s="181"/>
      <c r="DO26" s="181"/>
      <c r="DP26" s="181"/>
      <c r="DQ26" s="181"/>
      <c r="DR26" s="181"/>
      <c r="DS26" s="182"/>
    </row>
    <row r="27" spans="1:123" s="19" customFormat="1" ht="24.75" customHeight="1" x14ac:dyDescent="0.2">
      <c r="A27" s="180">
        <v>3</v>
      </c>
      <c r="B27" s="181"/>
      <c r="C27" s="182"/>
      <c r="D27" s="187" t="s">
        <v>386</v>
      </c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280" t="s">
        <v>387</v>
      </c>
      <c r="P27" s="281"/>
      <c r="Q27" s="281"/>
      <c r="R27" s="281"/>
      <c r="S27" s="281"/>
      <c r="T27" s="281"/>
      <c r="U27" s="281"/>
      <c r="V27" s="281"/>
      <c r="W27" s="281"/>
      <c r="X27" s="281"/>
      <c r="Y27" s="282"/>
      <c r="Z27" s="295" t="s">
        <v>736</v>
      </c>
      <c r="AA27" s="296"/>
      <c r="AB27" s="296"/>
      <c r="AC27" s="296"/>
      <c r="AD27" s="296"/>
      <c r="AE27" s="296"/>
      <c r="AF27" s="296"/>
      <c r="AG27" s="296"/>
      <c r="AH27" s="296"/>
      <c r="AI27" s="296"/>
      <c r="AJ27" s="297"/>
      <c r="AK27" s="233" t="s">
        <v>12</v>
      </c>
      <c r="AL27" s="284"/>
      <c r="AM27" s="284"/>
      <c r="AN27" s="284"/>
      <c r="AO27" s="284"/>
      <c r="AP27" s="284"/>
      <c r="AQ27" s="285"/>
      <c r="AR27" s="180" t="s">
        <v>12</v>
      </c>
      <c r="AS27" s="181"/>
      <c r="AT27" s="181"/>
      <c r="AU27" s="181"/>
      <c r="AV27" s="181"/>
      <c r="AW27" s="182"/>
      <c r="AX27" s="233" t="s">
        <v>12</v>
      </c>
      <c r="AY27" s="284"/>
      <c r="AZ27" s="284"/>
      <c r="BA27" s="284"/>
      <c r="BB27" s="284"/>
      <c r="BC27" s="284"/>
      <c r="BD27" s="285"/>
      <c r="BE27" s="180" t="s">
        <v>12</v>
      </c>
      <c r="BF27" s="181"/>
      <c r="BG27" s="181"/>
      <c r="BH27" s="181"/>
      <c r="BI27" s="181"/>
      <c r="BJ27" s="181"/>
      <c r="BK27" s="182"/>
      <c r="BL27" s="180">
        <v>2</v>
      </c>
      <c r="BM27" s="181"/>
      <c r="BN27" s="181"/>
      <c r="BO27" s="181"/>
      <c r="BP27" s="181"/>
      <c r="BQ27" s="181"/>
      <c r="BR27" s="182"/>
      <c r="BS27" s="180">
        <v>0</v>
      </c>
      <c r="BT27" s="181"/>
      <c r="BU27" s="181"/>
      <c r="BV27" s="181"/>
      <c r="BW27" s="181"/>
      <c r="BX27" s="182"/>
      <c r="BY27" s="180">
        <v>1</v>
      </c>
      <c r="BZ27" s="181"/>
      <c r="CA27" s="181"/>
      <c r="CB27" s="181"/>
      <c r="CC27" s="181"/>
      <c r="CD27" s="182"/>
      <c r="CE27" s="180">
        <v>1</v>
      </c>
      <c r="CF27" s="181"/>
      <c r="CG27" s="181"/>
      <c r="CH27" s="181"/>
      <c r="CI27" s="181"/>
      <c r="CJ27" s="182"/>
      <c r="CK27" s="180">
        <v>0</v>
      </c>
      <c r="CL27" s="181"/>
      <c r="CM27" s="181"/>
      <c r="CN27" s="181"/>
      <c r="CO27" s="181"/>
      <c r="CP27" s="181"/>
      <c r="CQ27" s="182"/>
      <c r="CR27" s="180">
        <v>0</v>
      </c>
      <c r="CS27" s="181"/>
      <c r="CT27" s="181"/>
      <c r="CU27" s="181"/>
      <c r="CV27" s="181"/>
      <c r="CW27" s="181"/>
      <c r="CX27" s="182"/>
      <c r="CY27" s="180">
        <v>2</v>
      </c>
      <c r="CZ27" s="181"/>
      <c r="DA27" s="181"/>
      <c r="DB27" s="181"/>
      <c r="DC27" s="181"/>
      <c r="DD27" s="181"/>
      <c r="DE27" s="182"/>
      <c r="DF27" s="180">
        <v>0</v>
      </c>
      <c r="DG27" s="181"/>
      <c r="DH27" s="181"/>
      <c r="DI27" s="181"/>
      <c r="DJ27" s="181"/>
      <c r="DK27" s="181"/>
      <c r="DL27" s="182"/>
      <c r="DM27" s="180">
        <v>0</v>
      </c>
      <c r="DN27" s="181"/>
      <c r="DO27" s="181"/>
      <c r="DP27" s="181"/>
      <c r="DQ27" s="181"/>
      <c r="DR27" s="181"/>
      <c r="DS27" s="182"/>
    </row>
    <row r="28" spans="1:123" s="19" customFormat="1" ht="17.25" customHeight="1" x14ac:dyDescent="0.2">
      <c r="A28" s="187">
        <v>4</v>
      </c>
      <c r="B28" s="187"/>
      <c r="C28" s="187"/>
      <c r="D28" s="187" t="s">
        <v>386</v>
      </c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283" t="s">
        <v>387</v>
      </c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95" t="s">
        <v>737</v>
      </c>
      <c r="AA28" s="296"/>
      <c r="AB28" s="296"/>
      <c r="AC28" s="296"/>
      <c r="AD28" s="296"/>
      <c r="AE28" s="296"/>
      <c r="AF28" s="296"/>
      <c r="AG28" s="296"/>
      <c r="AH28" s="296"/>
      <c r="AI28" s="296"/>
      <c r="AJ28" s="297"/>
      <c r="AK28" s="233" t="s">
        <v>12</v>
      </c>
      <c r="AL28" s="284"/>
      <c r="AM28" s="284"/>
      <c r="AN28" s="284"/>
      <c r="AO28" s="284"/>
      <c r="AP28" s="284"/>
      <c r="AQ28" s="285"/>
      <c r="AR28" s="180" t="s">
        <v>12</v>
      </c>
      <c r="AS28" s="181"/>
      <c r="AT28" s="181"/>
      <c r="AU28" s="181"/>
      <c r="AV28" s="181"/>
      <c r="AW28" s="182"/>
      <c r="AX28" s="233" t="s">
        <v>12</v>
      </c>
      <c r="AY28" s="284"/>
      <c r="AZ28" s="284"/>
      <c r="BA28" s="284"/>
      <c r="BB28" s="284"/>
      <c r="BC28" s="284"/>
      <c r="BD28" s="285"/>
      <c r="BE28" s="180" t="s">
        <v>12</v>
      </c>
      <c r="BF28" s="181"/>
      <c r="BG28" s="181"/>
      <c r="BH28" s="181"/>
      <c r="BI28" s="181"/>
      <c r="BJ28" s="181"/>
      <c r="BK28" s="182"/>
      <c r="BL28" s="302">
        <v>3</v>
      </c>
      <c r="BM28" s="302"/>
      <c r="BN28" s="302"/>
      <c r="BO28" s="302"/>
      <c r="BP28" s="302"/>
      <c r="BQ28" s="302"/>
      <c r="BR28" s="302"/>
      <c r="BS28" s="301">
        <v>0</v>
      </c>
      <c r="BT28" s="301"/>
      <c r="BU28" s="301"/>
      <c r="BV28" s="301"/>
      <c r="BW28" s="301"/>
      <c r="BX28" s="301"/>
      <c r="BY28" s="302">
        <v>3</v>
      </c>
      <c r="BZ28" s="302"/>
      <c r="CA28" s="302"/>
      <c r="CB28" s="302"/>
      <c r="CC28" s="302"/>
      <c r="CD28" s="302"/>
      <c r="CE28" s="302">
        <v>0</v>
      </c>
      <c r="CF28" s="302"/>
      <c r="CG28" s="302"/>
      <c r="CH28" s="302"/>
      <c r="CI28" s="302"/>
      <c r="CJ28" s="302"/>
      <c r="CK28" s="301">
        <v>0</v>
      </c>
      <c r="CL28" s="301"/>
      <c r="CM28" s="301"/>
      <c r="CN28" s="301"/>
      <c r="CO28" s="301"/>
      <c r="CP28" s="301"/>
      <c r="CQ28" s="301"/>
      <c r="CR28" s="301">
        <v>0</v>
      </c>
      <c r="CS28" s="301"/>
      <c r="CT28" s="301"/>
      <c r="CU28" s="301"/>
      <c r="CV28" s="301"/>
      <c r="CW28" s="301"/>
      <c r="CX28" s="301"/>
      <c r="CY28" s="302">
        <v>3</v>
      </c>
      <c r="CZ28" s="302"/>
      <c r="DA28" s="302"/>
      <c r="DB28" s="302"/>
      <c r="DC28" s="302"/>
      <c r="DD28" s="302"/>
      <c r="DE28" s="302"/>
      <c r="DF28" s="302">
        <v>0</v>
      </c>
      <c r="DG28" s="302"/>
      <c r="DH28" s="302"/>
      <c r="DI28" s="302"/>
      <c r="DJ28" s="302"/>
      <c r="DK28" s="302"/>
      <c r="DL28" s="302"/>
      <c r="DM28" s="302">
        <v>0</v>
      </c>
      <c r="DN28" s="302"/>
      <c r="DO28" s="302"/>
      <c r="DP28" s="302"/>
      <c r="DQ28" s="302"/>
      <c r="DR28" s="302"/>
      <c r="DS28" s="302"/>
    </row>
    <row r="29" spans="1:123" s="19" customFormat="1" ht="17.25" customHeight="1" x14ac:dyDescent="0.2">
      <c r="A29" s="187">
        <v>5</v>
      </c>
      <c r="B29" s="187"/>
      <c r="C29" s="187"/>
      <c r="D29" s="187" t="s">
        <v>386</v>
      </c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283" t="s">
        <v>387</v>
      </c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95" t="s">
        <v>738</v>
      </c>
      <c r="AA29" s="296"/>
      <c r="AB29" s="296"/>
      <c r="AC29" s="296"/>
      <c r="AD29" s="296"/>
      <c r="AE29" s="296"/>
      <c r="AF29" s="296"/>
      <c r="AG29" s="296"/>
      <c r="AH29" s="296"/>
      <c r="AI29" s="296"/>
      <c r="AJ29" s="297"/>
      <c r="AK29" s="233" t="s">
        <v>751</v>
      </c>
      <c r="AL29" s="284"/>
      <c r="AM29" s="284"/>
      <c r="AN29" s="284"/>
      <c r="AO29" s="284"/>
      <c r="AP29" s="284"/>
      <c r="AQ29" s="285"/>
      <c r="AR29" s="180">
        <v>10</v>
      </c>
      <c r="AS29" s="181"/>
      <c r="AT29" s="181"/>
      <c r="AU29" s="181"/>
      <c r="AV29" s="181"/>
      <c r="AW29" s="182"/>
      <c r="AX29" s="233" t="s">
        <v>12</v>
      </c>
      <c r="AY29" s="284"/>
      <c r="AZ29" s="284"/>
      <c r="BA29" s="284"/>
      <c r="BB29" s="284"/>
      <c r="BC29" s="284"/>
      <c r="BD29" s="285"/>
      <c r="BE29" s="180" t="s">
        <v>12</v>
      </c>
      <c r="BF29" s="181"/>
      <c r="BG29" s="181"/>
      <c r="BH29" s="181"/>
      <c r="BI29" s="181"/>
      <c r="BJ29" s="181"/>
      <c r="BK29" s="182"/>
      <c r="BL29" s="302">
        <v>6</v>
      </c>
      <c r="BM29" s="302"/>
      <c r="BN29" s="302"/>
      <c r="BO29" s="302"/>
      <c r="BP29" s="302"/>
      <c r="BQ29" s="302"/>
      <c r="BR29" s="302"/>
      <c r="BS29" s="301">
        <v>0</v>
      </c>
      <c r="BT29" s="301"/>
      <c r="BU29" s="301"/>
      <c r="BV29" s="301"/>
      <c r="BW29" s="301"/>
      <c r="BX29" s="301"/>
      <c r="BY29" s="302">
        <v>1</v>
      </c>
      <c r="BZ29" s="302"/>
      <c r="CA29" s="302"/>
      <c r="CB29" s="302"/>
      <c r="CC29" s="302"/>
      <c r="CD29" s="302"/>
      <c r="CE29" s="302">
        <v>3</v>
      </c>
      <c r="CF29" s="302"/>
      <c r="CG29" s="302"/>
      <c r="CH29" s="302"/>
      <c r="CI29" s="302"/>
      <c r="CJ29" s="302"/>
      <c r="CK29" s="301">
        <v>0</v>
      </c>
      <c r="CL29" s="301"/>
      <c r="CM29" s="301"/>
      <c r="CN29" s="301"/>
      <c r="CO29" s="301"/>
      <c r="CP29" s="301"/>
      <c r="CQ29" s="301"/>
      <c r="CR29" s="301">
        <v>0</v>
      </c>
      <c r="CS29" s="301"/>
      <c r="CT29" s="301"/>
      <c r="CU29" s="301"/>
      <c r="CV29" s="301"/>
      <c r="CW29" s="301"/>
      <c r="CX29" s="301"/>
      <c r="CY29" s="302">
        <v>2</v>
      </c>
      <c r="CZ29" s="302"/>
      <c r="DA29" s="302"/>
      <c r="DB29" s="302"/>
      <c r="DC29" s="302"/>
      <c r="DD29" s="302"/>
      <c r="DE29" s="302"/>
      <c r="DF29" s="302">
        <v>2</v>
      </c>
      <c r="DG29" s="302"/>
      <c r="DH29" s="302"/>
      <c r="DI29" s="302"/>
      <c r="DJ29" s="302"/>
      <c r="DK29" s="302"/>
      <c r="DL29" s="302"/>
      <c r="DM29" s="302">
        <v>2</v>
      </c>
      <c r="DN29" s="302"/>
      <c r="DO29" s="302"/>
      <c r="DP29" s="302"/>
      <c r="DQ29" s="302"/>
      <c r="DR29" s="302"/>
      <c r="DS29" s="302"/>
    </row>
    <row r="30" spans="1:123" s="19" customFormat="1" ht="26.25" customHeight="1" x14ac:dyDescent="0.2">
      <c r="A30" s="187">
        <v>6</v>
      </c>
      <c r="B30" s="187"/>
      <c r="C30" s="187"/>
      <c r="D30" s="187" t="s">
        <v>386</v>
      </c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283" t="s">
        <v>387</v>
      </c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95" t="s">
        <v>739</v>
      </c>
      <c r="AA30" s="296"/>
      <c r="AB30" s="296"/>
      <c r="AC30" s="296"/>
      <c r="AD30" s="296"/>
      <c r="AE30" s="296"/>
      <c r="AF30" s="296"/>
      <c r="AG30" s="296"/>
      <c r="AH30" s="296"/>
      <c r="AI30" s="296"/>
      <c r="AJ30" s="297"/>
      <c r="AK30" s="233" t="s">
        <v>12</v>
      </c>
      <c r="AL30" s="284"/>
      <c r="AM30" s="284"/>
      <c r="AN30" s="284"/>
      <c r="AO30" s="284"/>
      <c r="AP30" s="284"/>
      <c r="AQ30" s="285"/>
      <c r="AR30" s="180" t="s">
        <v>12</v>
      </c>
      <c r="AS30" s="181"/>
      <c r="AT30" s="181"/>
      <c r="AU30" s="181"/>
      <c r="AV30" s="181"/>
      <c r="AW30" s="182"/>
      <c r="AX30" s="233" t="s">
        <v>12</v>
      </c>
      <c r="AY30" s="284"/>
      <c r="AZ30" s="284"/>
      <c r="BA30" s="284"/>
      <c r="BB30" s="284"/>
      <c r="BC30" s="284"/>
      <c r="BD30" s="285"/>
      <c r="BE30" s="180" t="s">
        <v>12</v>
      </c>
      <c r="BF30" s="181"/>
      <c r="BG30" s="181"/>
      <c r="BH30" s="181"/>
      <c r="BI30" s="181"/>
      <c r="BJ30" s="181"/>
      <c r="BK30" s="182"/>
      <c r="BL30" s="180">
        <v>2</v>
      </c>
      <c r="BM30" s="181"/>
      <c r="BN30" s="181"/>
      <c r="BO30" s="181"/>
      <c r="BP30" s="181"/>
      <c r="BQ30" s="181"/>
      <c r="BR30" s="182"/>
      <c r="BS30" s="180">
        <v>0</v>
      </c>
      <c r="BT30" s="181"/>
      <c r="BU30" s="181"/>
      <c r="BV30" s="181"/>
      <c r="BW30" s="181"/>
      <c r="BX30" s="182"/>
      <c r="BY30" s="180">
        <v>1</v>
      </c>
      <c r="BZ30" s="181"/>
      <c r="CA30" s="181"/>
      <c r="CB30" s="181"/>
      <c r="CC30" s="181"/>
      <c r="CD30" s="182"/>
      <c r="CE30" s="180">
        <v>1</v>
      </c>
      <c r="CF30" s="181"/>
      <c r="CG30" s="181"/>
      <c r="CH30" s="181"/>
      <c r="CI30" s="181"/>
      <c r="CJ30" s="182"/>
      <c r="CK30" s="180">
        <v>0</v>
      </c>
      <c r="CL30" s="181"/>
      <c r="CM30" s="181"/>
      <c r="CN30" s="181"/>
      <c r="CO30" s="181"/>
      <c r="CP30" s="181"/>
      <c r="CQ30" s="182"/>
      <c r="CR30" s="180">
        <v>0</v>
      </c>
      <c r="CS30" s="181"/>
      <c r="CT30" s="181"/>
      <c r="CU30" s="181"/>
      <c r="CV30" s="181"/>
      <c r="CW30" s="181"/>
      <c r="CX30" s="182"/>
      <c r="CY30" s="180">
        <v>2</v>
      </c>
      <c r="CZ30" s="181"/>
      <c r="DA30" s="181"/>
      <c r="DB30" s="181"/>
      <c r="DC30" s="181"/>
      <c r="DD30" s="181"/>
      <c r="DE30" s="182"/>
      <c r="DF30" s="180">
        <v>0</v>
      </c>
      <c r="DG30" s="181"/>
      <c r="DH30" s="181"/>
      <c r="DI30" s="181"/>
      <c r="DJ30" s="181"/>
      <c r="DK30" s="181"/>
      <c r="DL30" s="182"/>
      <c r="DM30" s="180">
        <v>0</v>
      </c>
      <c r="DN30" s="181"/>
      <c r="DO30" s="181"/>
      <c r="DP30" s="181"/>
      <c r="DQ30" s="181"/>
      <c r="DR30" s="181"/>
      <c r="DS30" s="182"/>
    </row>
    <row r="31" spans="1:123" s="19" customFormat="1" ht="24.75" customHeight="1" x14ac:dyDescent="0.2">
      <c r="A31" s="187">
        <v>7</v>
      </c>
      <c r="B31" s="187"/>
      <c r="C31" s="187"/>
      <c r="D31" s="187" t="s">
        <v>386</v>
      </c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283" t="s">
        <v>387</v>
      </c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95" t="s">
        <v>739</v>
      </c>
      <c r="AA31" s="296"/>
      <c r="AB31" s="296"/>
      <c r="AC31" s="296"/>
      <c r="AD31" s="296"/>
      <c r="AE31" s="296"/>
      <c r="AF31" s="296"/>
      <c r="AG31" s="296"/>
      <c r="AH31" s="296"/>
      <c r="AI31" s="296"/>
      <c r="AJ31" s="297"/>
      <c r="AK31" s="233" t="s">
        <v>12</v>
      </c>
      <c r="AL31" s="284"/>
      <c r="AM31" s="284"/>
      <c r="AN31" s="284"/>
      <c r="AO31" s="284"/>
      <c r="AP31" s="284"/>
      <c r="AQ31" s="285"/>
      <c r="AR31" s="180" t="s">
        <v>12</v>
      </c>
      <c r="AS31" s="181"/>
      <c r="AT31" s="181"/>
      <c r="AU31" s="181"/>
      <c r="AV31" s="181"/>
      <c r="AW31" s="182"/>
      <c r="AX31" s="233" t="s">
        <v>12</v>
      </c>
      <c r="AY31" s="284"/>
      <c r="AZ31" s="284"/>
      <c r="BA31" s="284"/>
      <c r="BB31" s="284"/>
      <c r="BC31" s="284"/>
      <c r="BD31" s="285"/>
      <c r="BE31" s="180" t="s">
        <v>12</v>
      </c>
      <c r="BF31" s="181"/>
      <c r="BG31" s="181"/>
      <c r="BH31" s="181"/>
      <c r="BI31" s="181"/>
      <c r="BJ31" s="181"/>
      <c r="BK31" s="182"/>
      <c r="BL31" s="180">
        <v>2</v>
      </c>
      <c r="BM31" s="181"/>
      <c r="BN31" s="181"/>
      <c r="BO31" s="181"/>
      <c r="BP31" s="181"/>
      <c r="BQ31" s="181"/>
      <c r="BR31" s="182"/>
      <c r="BS31" s="180">
        <v>0</v>
      </c>
      <c r="BT31" s="181"/>
      <c r="BU31" s="181"/>
      <c r="BV31" s="181"/>
      <c r="BW31" s="181"/>
      <c r="BX31" s="182"/>
      <c r="BY31" s="180">
        <v>1</v>
      </c>
      <c r="BZ31" s="181"/>
      <c r="CA31" s="181"/>
      <c r="CB31" s="181"/>
      <c r="CC31" s="181"/>
      <c r="CD31" s="182"/>
      <c r="CE31" s="180">
        <v>1</v>
      </c>
      <c r="CF31" s="181"/>
      <c r="CG31" s="181"/>
      <c r="CH31" s="181"/>
      <c r="CI31" s="181"/>
      <c r="CJ31" s="182"/>
      <c r="CK31" s="180">
        <v>0</v>
      </c>
      <c r="CL31" s="181"/>
      <c r="CM31" s="181"/>
      <c r="CN31" s="181"/>
      <c r="CO31" s="181"/>
      <c r="CP31" s="181"/>
      <c r="CQ31" s="182"/>
      <c r="CR31" s="180">
        <v>0</v>
      </c>
      <c r="CS31" s="181"/>
      <c r="CT31" s="181"/>
      <c r="CU31" s="181"/>
      <c r="CV31" s="181"/>
      <c r="CW31" s="181"/>
      <c r="CX31" s="182"/>
      <c r="CY31" s="180">
        <v>2</v>
      </c>
      <c r="CZ31" s="181"/>
      <c r="DA31" s="181"/>
      <c r="DB31" s="181"/>
      <c r="DC31" s="181"/>
      <c r="DD31" s="181"/>
      <c r="DE31" s="182"/>
      <c r="DF31" s="180">
        <v>0</v>
      </c>
      <c r="DG31" s="181"/>
      <c r="DH31" s="181"/>
      <c r="DI31" s="181"/>
      <c r="DJ31" s="181"/>
      <c r="DK31" s="181"/>
      <c r="DL31" s="182"/>
      <c r="DM31" s="180">
        <v>0</v>
      </c>
      <c r="DN31" s="181"/>
      <c r="DO31" s="181"/>
      <c r="DP31" s="181"/>
      <c r="DQ31" s="181"/>
      <c r="DR31" s="181"/>
      <c r="DS31" s="182"/>
    </row>
    <row r="32" spans="1:123" s="19" customFormat="1" ht="27.75" customHeight="1" x14ac:dyDescent="0.2">
      <c r="A32" s="187">
        <v>8</v>
      </c>
      <c r="B32" s="187"/>
      <c r="C32" s="187"/>
      <c r="D32" s="187" t="s">
        <v>386</v>
      </c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283" t="s">
        <v>387</v>
      </c>
      <c r="P32" s="283"/>
      <c r="Q32" s="283"/>
      <c r="R32" s="283"/>
      <c r="S32" s="283"/>
      <c r="T32" s="283"/>
      <c r="U32" s="283"/>
      <c r="V32" s="283"/>
      <c r="W32" s="283"/>
      <c r="X32" s="283"/>
      <c r="Y32" s="283"/>
      <c r="Z32" s="295" t="s">
        <v>739</v>
      </c>
      <c r="AA32" s="296"/>
      <c r="AB32" s="296"/>
      <c r="AC32" s="296"/>
      <c r="AD32" s="296"/>
      <c r="AE32" s="296"/>
      <c r="AF32" s="296"/>
      <c r="AG32" s="296"/>
      <c r="AH32" s="296"/>
      <c r="AI32" s="296"/>
      <c r="AJ32" s="297"/>
      <c r="AK32" s="233" t="s">
        <v>12</v>
      </c>
      <c r="AL32" s="284"/>
      <c r="AM32" s="284"/>
      <c r="AN32" s="284"/>
      <c r="AO32" s="284"/>
      <c r="AP32" s="284"/>
      <c r="AQ32" s="285"/>
      <c r="AR32" s="180" t="s">
        <v>12</v>
      </c>
      <c r="AS32" s="181"/>
      <c r="AT32" s="181"/>
      <c r="AU32" s="181"/>
      <c r="AV32" s="181"/>
      <c r="AW32" s="182"/>
      <c r="AX32" s="233" t="s">
        <v>12</v>
      </c>
      <c r="AY32" s="284"/>
      <c r="AZ32" s="284"/>
      <c r="BA32" s="284"/>
      <c r="BB32" s="284"/>
      <c r="BC32" s="284"/>
      <c r="BD32" s="285"/>
      <c r="BE32" s="180" t="s">
        <v>12</v>
      </c>
      <c r="BF32" s="181"/>
      <c r="BG32" s="181"/>
      <c r="BH32" s="181"/>
      <c r="BI32" s="181"/>
      <c r="BJ32" s="181"/>
      <c r="BK32" s="182"/>
      <c r="BL32" s="180">
        <v>2</v>
      </c>
      <c r="BM32" s="181"/>
      <c r="BN32" s="181"/>
      <c r="BO32" s="181"/>
      <c r="BP32" s="181"/>
      <c r="BQ32" s="181"/>
      <c r="BR32" s="182"/>
      <c r="BS32" s="180">
        <v>0</v>
      </c>
      <c r="BT32" s="181"/>
      <c r="BU32" s="181"/>
      <c r="BV32" s="181"/>
      <c r="BW32" s="181"/>
      <c r="BX32" s="182"/>
      <c r="BY32" s="180">
        <v>1</v>
      </c>
      <c r="BZ32" s="181"/>
      <c r="CA32" s="181"/>
      <c r="CB32" s="181"/>
      <c r="CC32" s="181"/>
      <c r="CD32" s="182"/>
      <c r="CE32" s="180">
        <v>1</v>
      </c>
      <c r="CF32" s="181"/>
      <c r="CG32" s="181"/>
      <c r="CH32" s="181"/>
      <c r="CI32" s="181"/>
      <c r="CJ32" s="182"/>
      <c r="CK32" s="180">
        <v>0</v>
      </c>
      <c r="CL32" s="181"/>
      <c r="CM32" s="181"/>
      <c r="CN32" s="181"/>
      <c r="CO32" s="181"/>
      <c r="CP32" s="181"/>
      <c r="CQ32" s="182"/>
      <c r="CR32" s="180">
        <v>0</v>
      </c>
      <c r="CS32" s="181"/>
      <c r="CT32" s="181"/>
      <c r="CU32" s="181"/>
      <c r="CV32" s="181"/>
      <c r="CW32" s="181"/>
      <c r="CX32" s="182"/>
      <c r="CY32" s="180">
        <v>2</v>
      </c>
      <c r="CZ32" s="181"/>
      <c r="DA32" s="181"/>
      <c r="DB32" s="181"/>
      <c r="DC32" s="181"/>
      <c r="DD32" s="181"/>
      <c r="DE32" s="182"/>
      <c r="DF32" s="180">
        <v>0</v>
      </c>
      <c r="DG32" s="181"/>
      <c r="DH32" s="181"/>
      <c r="DI32" s="181"/>
      <c r="DJ32" s="181"/>
      <c r="DK32" s="181"/>
      <c r="DL32" s="182"/>
      <c r="DM32" s="180">
        <v>0</v>
      </c>
      <c r="DN32" s="181"/>
      <c r="DO32" s="181"/>
      <c r="DP32" s="181"/>
      <c r="DQ32" s="181"/>
      <c r="DR32" s="181"/>
      <c r="DS32" s="182"/>
    </row>
    <row r="33" spans="1:123" s="19" customFormat="1" ht="27" customHeight="1" x14ac:dyDescent="0.2">
      <c r="A33" s="187">
        <v>9</v>
      </c>
      <c r="B33" s="187"/>
      <c r="C33" s="187"/>
      <c r="D33" s="187" t="s">
        <v>386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283" t="s">
        <v>387</v>
      </c>
      <c r="P33" s="283"/>
      <c r="Q33" s="283"/>
      <c r="R33" s="283"/>
      <c r="S33" s="283"/>
      <c r="T33" s="283"/>
      <c r="U33" s="283"/>
      <c r="V33" s="283"/>
      <c r="W33" s="283"/>
      <c r="X33" s="283"/>
      <c r="Y33" s="283"/>
      <c r="Z33" s="295" t="s">
        <v>739</v>
      </c>
      <c r="AA33" s="296"/>
      <c r="AB33" s="296"/>
      <c r="AC33" s="296"/>
      <c r="AD33" s="296"/>
      <c r="AE33" s="296"/>
      <c r="AF33" s="296"/>
      <c r="AG33" s="296"/>
      <c r="AH33" s="296"/>
      <c r="AI33" s="296"/>
      <c r="AJ33" s="297"/>
      <c r="AK33" s="233" t="s">
        <v>12</v>
      </c>
      <c r="AL33" s="284"/>
      <c r="AM33" s="284"/>
      <c r="AN33" s="284"/>
      <c r="AO33" s="284"/>
      <c r="AP33" s="284"/>
      <c r="AQ33" s="285"/>
      <c r="AR33" s="180" t="s">
        <v>12</v>
      </c>
      <c r="AS33" s="181"/>
      <c r="AT33" s="181"/>
      <c r="AU33" s="181"/>
      <c r="AV33" s="181"/>
      <c r="AW33" s="182"/>
      <c r="AX33" s="233" t="s">
        <v>12</v>
      </c>
      <c r="AY33" s="284"/>
      <c r="AZ33" s="284"/>
      <c r="BA33" s="284"/>
      <c r="BB33" s="284"/>
      <c r="BC33" s="284"/>
      <c r="BD33" s="285"/>
      <c r="BE33" s="180" t="s">
        <v>12</v>
      </c>
      <c r="BF33" s="181"/>
      <c r="BG33" s="181"/>
      <c r="BH33" s="181"/>
      <c r="BI33" s="181"/>
      <c r="BJ33" s="181"/>
      <c r="BK33" s="182"/>
      <c r="BL33" s="180">
        <v>2</v>
      </c>
      <c r="BM33" s="181"/>
      <c r="BN33" s="181"/>
      <c r="BO33" s="181"/>
      <c r="BP33" s="181"/>
      <c r="BQ33" s="181"/>
      <c r="BR33" s="182"/>
      <c r="BS33" s="180">
        <v>0</v>
      </c>
      <c r="BT33" s="181"/>
      <c r="BU33" s="181"/>
      <c r="BV33" s="181"/>
      <c r="BW33" s="181"/>
      <c r="BX33" s="182"/>
      <c r="BY33" s="180">
        <v>1</v>
      </c>
      <c r="BZ33" s="181"/>
      <c r="CA33" s="181"/>
      <c r="CB33" s="181"/>
      <c r="CC33" s="181"/>
      <c r="CD33" s="182"/>
      <c r="CE33" s="180">
        <v>1</v>
      </c>
      <c r="CF33" s="181"/>
      <c r="CG33" s="181"/>
      <c r="CH33" s="181"/>
      <c r="CI33" s="181"/>
      <c r="CJ33" s="182"/>
      <c r="CK33" s="180">
        <v>0</v>
      </c>
      <c r="CL33" s="181"/>
      <c r="CM33" s="181"/>
      <c r="CN33" s="181"/>
      <c r="CO33" s="181"/>
      <c r="CP33" s="181"/>
      <c r="CQ33" s="182"/>
      <c r="CR33" s="180">
        <v>0</v>
      </c>
      <c r="CS33" s="181"/>
      <c r="CT33" s="181"/>
      <c r="CU33" s="181"/>
      <c r="CV33" s="181"/>
      <c r="CW33" s="181"/>
      <c r="CX33" s="182"/>
      <c r="CY33" s="180">
        <v>2</v>
      </c>
      <c r="CZ33" s="181"/>
      <c r="DA33" s="181"/>
      <c r="DB33" s="181"/>
      <c r="DC33" s="181"/>
      <c r="DD33" s="181"/>
      <c r="DE33" s="182"/>
      <c r="DF33" s="180">
        <v>0</v>
      </c>
      <c r="DG33" s="181"/>
      <c r="DH33" s="181"/>
      <c r="DI33" s="181"/>
      <c r="DJ33" s="181"/>
      <c r="DK33" s="181"/>
      <c r="DL33" s="182"/>
      <c r="DM33" s="180">
        <v>0</v>
      </c>
      <c r="DN33" s="181"/>
      <c r="DO33" s="181"/>
      <c r="DP33" s="181"/>
      <c r="DQ33" s="181"/>
      <c r="DR33" s="181"/>
      <c r="DS33" s="182"/>
    </row>
    <row r="34" spans="1:123" s="19" customFormat="1" ht="30" customHeight="1" x14ac:dyDescent="0.2">
      <c r="A34" s="187">
        <v>10</v>
      </c>
      <c r="B34" s="187"/>
      <c r="C34" s="187"/>
      <c r="D34" s="187" t="s">
        <v>386</v>
      </c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283" t="s">
        <v>387</v>
      </c>
      <c r="P34" s="283"/>
      <c r="Q34" s="283"/>
      <c r="R34" s="283"/>
      <c r="S34" s="283"/>
      <c r="T34" s="283"/>
      <c r="U34" s="283"/>
      <c r="V34" s="283"/>
      <c r="W34" s="283"/>
      <c r="X34" s="283"/>
      <c r="Y34" s="283"/>
      <c r="Z34" s="288" t="s">
        <v>734</v>
      </c>
      <c r="AA34" s="289"/>
      <c r="AB34" s="289"/>
      <c r="AC34" s="289"/>
      <c r="AD34" s="289"/>
      <c r="AE34" s="289"/>
      <c r="AF34" s="289"/>
      <c r="AG34" s="289"/>
      <c r="AH34" s="289"/>
      <c r="AI34" s="289"/>
      <c r="AJ34" s="290"/>
      <c r="AK34" s="291" t="s">
        <v>740</v>
      </c>
      <c r="AL34" s="292"/>
      <c r="AM34" s="292"/>
      <c r="AN34" s="292"/>
      <c r="AO34" s="292"/>
      <c r="AP34" s="292"/>
      <c r="AQ34" s="293"/>
      <c r="AR34" s="180">
        <v>10</v>
      </c>
      <c r="AS34" s="181"/>
      <c r="AT34" s="181"/>
      <c r="AU34" s="181"/>
      <c r="AV34" s="181"/>
      <c r="AW34" s="182"/>
      <c r="AX34" s="286" t="s">
        <v>765</v>
      </c>
      <c r="AY34" s="286"/>
      <c r="AZ34" s="286"/>
      <c r="BA34" s="286"/>
      <c r="BB34" s="286"/>
      <c r="BC34" s="286"/>
      <c r="BD34" s="286"/>
      <c r="BE34" s="187">
        <v>0.4</v>
      </c>
      <c r="BF34" s="187"/>
      <c r="BG34" s="187"/>
      <c r="BH34" s="187"/>
      <c r="BI34" s="187"/>
      <c r="BJ34" s="187"/>
      <c r="BK34" s="187"/>
      <c r="BL34" s="302">
        <v>7</v>
      </c>
      <c r="BM34" s="302"/>
      <c r="BN34" s="302"/>
      <c r="BO34" s="302"/>
      <c r="BP34" s="302"/>
      <c r="BQ34" s="302"/>
      <c r="BR34" s="302"/>
      <c r="BS34" s="301">
        <v>0</v>
      </c>
      <c r="BT34" s="301"/>
      <c r="BU34" s="301"/>
      <c r="BV34" s="301"/>
      <c r="BW34" s="301"/>
      <c r="BX34" s="301"/>
      <c r="BY34" s="302">
        <v>0</v>
      </c>
      <c r="BZ34" s="302"/>
      <c r="CA34" s="302"/>
      <c r="CB34" s="302"/>
      <c r="CC34" s="302"/>
      <c r="CD34" s="302"/>
      <c r="CE34" s="302">
        <v>7</v>
      </c>
      <c r="CF34" s="302"/>
      <c r="CG34" s="302"/>
      <c r="CH34" s="302"/>
      <c r="CI34" s="302"/>
      <c r="CJ34" s="302"/>
      <c r="CK34" s="301">
        <v>0</v>
      </c>
      <c r="CL34" s="301"/>
      <c r="CM34" s="301"/>
      <c r="CN34" s="301"/>
      <c r="CO34" s="301"/>
      <c r="CP34" s="301"/>
      <c r="CQ34" s="301"/>
      <c r="CR34" s="301">
        <v>0</v>
      </c>
      <c r="CS34" s="301"/>
      <c r="CT34" s="301"/>
      <c r="CU34" s="301"/>
      <c r="CV34" s="301"/>
      <c r="CW34" s="301"/>
      <c r="CX34" s="301"/>
      <c r="CY34" s="302">
        <v>0</v>
      </c>
      <c r="CZ34" s="302"/>
      <c r="DA34" s="302"/>
      <c r="DB34" s="302"/>
      <c r="DC34" s="302"/>
      <c r="DD34" s="302"/>
      <c r="DE34" s="302"/>
      <c r="DF34" s="302">
        <v>7</v>
      </c>
      <c r="DG34" s="302"/>
      <c r="DH34" s="302"/>
      <c r="DI34" s="302"/>
      <c r="DJ34" s="302"/>
      <c r="DK34" s="302"/>
      <c r="DL34" s="302"/>
      <c r="DM34" s="302">
        <v>0</v>
      </c>
      <c r="DN34" s="302"/>
      <c r="DO34" s="302"/>
      <c r="DP34" s="302"/>
      <c r="DQ34" s="302"/>
      <c r="DR34" s="302"/>
      <c r="DS34" s="302"/>
    </row>
    <row r="35" spans="1:123" s="19" customFormat="1" ht="29.25" customHeight="1" x14ac:dyDescent="0.2">
      <c r="A35" s="187">
        <v>11</v>
      </c>
      <c r="B35" s="187"/>
      <c r="C35" s="187"/>
      <c r="D35" s="187" t="s">
        <v>386</v>
      </c>
      <c r="E35" s="187"/>
      <c r="F35" s="187"/>
      <c r="G35" s="187"/>
      <c r="H35" s="187"/>
      <c r="I35" s="187"/>
      <c r="J35" s="187"/>
      <c r="K35" s="187"/>
      <c r="L35" s="187"/>
      <c r="M35" s="187"/>
      <c r="N35" s="187"/>
      <c r="O35" s="283" t="s">
        <v>387</v>
      </c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8" t="s">
        <v>734</v>
      </c>
      <c r="AA35" s="289"/>
      <c r="AB35" s="289"/>
      <c r="AC35" s="289"/>
      <c r="AD35" s="289"/>
      <c r="AE35" s="289"/>
      <c r="AF35" s="289"/>
      <c r="AG35" s="289"/>
      <c r="AH35" s="289"/>
      <c r="AI35" s="289"/>
      <c r="AJ35" s="290"/>
      <c r="AK35" s="291" t="s">
        <v>740</v>
      </c>
      <c r="AL35" s="292"/>
      <c r="AM35" s="292"/>
      <c r="AN35" s="292"/>
      <c r="AO35" s="292"/>
      <c r="AP35" s="292"/>
      <c r="AQ35" s="293"/>
      <c r="AR35" s="187">
        <v>10</v>
      </c>
      <c r="AS35" s="187"/>
      <c r="AT35" s="187"/>
      <c r="AU35" s="187"/>
      <c r="AV35" s="187"/>
      <c r="AW35" s="187"/>
      <c r="AX35" s="286" t="s">
        <v>764</v>
      </c>
      <c r="AY35" s="286"/>
      <c r="AZ35" s="286"/>
      <c r="BA35" s="286"/>
      <c r="BB35" s="286"/>
      <c r="BC35" s="286"/>
      <c r="BD35" s="286"/>
      <c r="BE35" s="187">
        <v>0.4</v>
      </c>
      <c r="BF35" s="187"/>
      <c r="BG35" s="187"/>
      <c r="BH35" s="187"/>
      <c r="BI35" s="187"/>
      <c r="BJ35" s="187"/>
      <c r="BK35" s="187"/>
      <c r="BL35" s="302">
        <v>1</v>
      </c>
      <c r="BM35" s="302"/>
      <c r="BN35" s="302"/>
      <c r="BO35" s="302"/>
      <c r="BP35" s="302"/>
      <c r="BQ35" s="302"/>
      <c r="BR35" s="302"/>
      <c r="BS35" s="301">
        <v>0</v>
      </c>
      <c r="BT35" s="301"/>
      <c r="BU35" s="301"/>
      <c r="BV35" s="301"/>
      <c r="BW35" s="301"/>
      <c r="BX35" s="301"/>
      <c r="BY35" s="302">
        <v>0</v>
      </c>
      <c r="BZ35" s="302"/>
      <c r="CA35" s="302"/>
      <c r="CB35" s="302"/>
      <c r="CC35" s="302"/>
      <c r="CD35" s="302"/>
      <c r="CE35" s="302">
        <v>1</v>
      </c>
      <c r="CF35" s="302"/>
      <c r="CG35" s="302"/>
      <c r="CH35" s="302"/>
      <c r="CI35" s="302"/>
      <c r="CJ35" s="302"/>
      <c r="CK35" s="301">
        <v>0</v>
      </c>
      <c r="CL35" s="301"/>
      <c r="CM35" s="301"/>
      <c r="CN35" s="301"/>
      <c r="CO35" s="301"/>
      <c r="CP35" s="301"/>
      <c r="CQ35" s="301"/>
      <c r="CR35" s="301">
        <v>0</v>
      </c>
      <c r="CS35" s="301"/>
      <c r="CT35" s="301"/>
      <c r="CU35" s="301"/>
      <c r="CV35" s="301"/>
      <c r="CW35" s="301"/>
      <c r="CX35" s="301"/>
      <c r="CY35" s="302">
        <v>0</v>
      </c>
      <c r="CZ35" s="302"/>
      <c r="DA35" s="302"/>
      <c r="DB35" s="302"/>
      <c r="DC35" s="302"/>
      <c r="DD35" s="302"/>
      <c r="DE35" s="302"/>
      <c r="DF35" s="302">
        <v>1</v>
      </c>
      <c r="DG35" s="302"/>
      <c r="DH35" s="302"/>
      <c r="DI35" s="302"/>
      <c r="DJ35" s="302"/>
      <c r="DK35" s="302"/>
      <c r="DL35" s="302"/>
      <c r="DM35" s="302">
        <v>0</v>
      </c>
      <c r="DN35" s="302"/>
      <c r="DO35" s="302"/>
      <c r="DP35" s="302"/>
      <c r="DQ35" s="302"/>
      <c r="DR35" s="302"/>
      <c r="DS35" s="302"/>
    </row>
    <row r="36" spans="1:123" s="19" customFormat="1" ht="27" customHeight="1" x14ac:dyDescent="0.2">
      <c r="A36" s="187">
        <v>12</v>
      </c>
      <c r="B36" s="187"/>
      <c r="C36" s="187"/>
      <c r="D36" s="187" t="s">
        <v>386</v>
      </c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283" t="s">
        <v>387</v>
      </c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8" t="s">
        <v>734</v>
      </c>
      <c r="AA36" s="289"/>
      <c r="AB36" s="289"/>
      <c r="AC36" s="289"/>
      <c r="AD36" s="289"/>
      <c r="AE36" s="289"/>
      <c r="AF36" s="289"/>
      <c r="AG36" s="289"/>
      <c r="AH36" s="289"/>
      <c r="AI36" s="289"/>
      <c r="AJ36" s="290"/>
      <c r="AK36" s="291" t="s">
        <v>740</v>
      </c>
      <c r="AL36" s="292"/>
      <c r="AM36" s="292"/>
      <c r="AN36" s="292"/>
      <c r="AO36" s="292"/>
      <c r="AP36" s="292"/>
      <c r="AQ36" s="293"/>
      <c r="AR36" s="187">
        <v>10</v>
      </c>
      <c r="AS36" s="187"/>
      <c r="AT36" s="187"/>
      <c r="AU36" s="187"/>
      <c r="AV36" s="187"/>
      <c r="AW36" s="187"/>
      <c r="AX36" s="286" t="s">
        <v>763</v>
      </c>
      <c r="AY36" s="286"/>
      <c r="AZ36" s="286"/>
      <c r="BA36" s="286"/>
      <c r="BB36" s="286"/>
      <c r="BC36" s="286"/>
      <c r="BD36" s="286"/>
      <c r="BE36" s="187">
        <v>0.4</v>
      </c>
      <c r="BF36" s="187"/>
      <c r="BG36" s="187"/>
      <c r="BH36" s="187"/>
      <c r="BI36" s="187"/>
      <c r="BJ36" s="187"/>
      <c r="BK36" s="187"/>
      <c r="BL36" s="302">
        <v>1</v>
      </c>
      <c r="BM36" s="302"/>
      <c r="BN36" s="302"/>
      <c r="BO36" s="302"/>
      <c r="BP36" s="302"/>
      <c r="BQ36" s="302"/>
      <c r="BR36" s="302"/>
      <c r="BS36" s="301">
        <v>0</v>
      </c>
      <c r="BT36" s="301"/>
      <c r="BU36" s="301"/>
      <c r="BV36" s="301"/>
      <c r="BW36" s="301"/>
      <c r="BX36" s="301"/>
      <c r="BY36" s="302">
        <v>0</v>
      </c>
      <c r="BZ36" s="302"/>
      <c r="CA36" s="302"/>
      <c r="CB36" s="302"/>
      <c r="CC36" s="302"/>
      <c r="CD36" s="302"/>
      <c r="CE36" s="302">
        <v>1</v>
      </c>
      <c r="CF36" s="302"/>
      <c r="CG36" s="302"/>
      <c r="CH36" s="302"/>
      <c r="CI36" s="302"/>
      <c r="CJ36" s="302"/>
      <c r="CK36" s="301">
        <v>0</v>
      </c>
      <c r="CL36" s="301"/>
      <c r="CM36" s="301"/>
      <c r="CN36" s="301"/>
      <c r="CO36" s="301"/>
      <c r="CP36" s="301"/>
      <c r="CQ36" s="301"/>
      <c r="CR36" s="301">
        <v>0</v>
      </c>
      <c r="CS36" s="301"/>
      <c r="CT36" s="301"/>
      <c r="CU36" s="301"/>
      <c r="CV36" s="301"/>
      <c r="CW36" s="301"/>
      <c r="CX36" s="301"/>
      <c r="CY36" s="302">
        <v>0</v>
      </c>
      <c r="CZ36" s="302"/>
      <c r="DA36" s="302"/>
      <c r="DB36" s="302"/>
      <c r="DC36" s="302"/>
      <c r="DD36" s="302"/>
      <c r="DE36" s="302"/>
      <c r="DF36" s="302">
        <v>1</v>
      </c>
      <c r="DG36" s="302"/>
      <c r="DH36" s="302"/>
      <c r="DI36" s="302"/>
      <c r="DJ36" s="302"/>
      <c r="DK36" s="302"/>
      <c r="DL36" s="302"/>
      <c r="DM36" s="302">
        <v>0</v>
      </c>
      <c r="DN36" s="302"/>
      <c r="DO36" s="302"/>
      <c r="DP36" s="302"/>
      <c r="DQ36" s="302"/>
      <c r="DR36" s="302"/>
      <c r="DS36" s="302"/>
    </row>
    <row r="37" spans="1:123" s="19" customFormat="1" ht="27" customHeight="1" x14ac:dyDescent="0.2">
      <c r="A37" s="187">
        <v>13</v>
      </c>
      <c r="B37" s="187"/>
      <c r="C37" s="187"/>
      <c r="D37" s="187" t="s">
        <v>386</v>
      </c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283" t="s">
        <v>387</v>
      </c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8" t="s">
        <v>734</v>
      </c>
      <c r="AA37" s="289"/>
      <c r="AB37" s="289"/>
      <c r="AC37" s="289"/>
      <c r="AD37" s="289"/>
      <c r="AE37" s="289"/>
      <c r="AF37" s="289"/>
      <c r="AG37" s="289"/>
      <c r="AH37" s="289"/>
      <c r="AI37" s="289"/>
      <c r="AJ37" s="290"/>
      <c r="AK37" s="291" t="s">
        <v>740</v>
      </c>
      <c r="AL37" s="292"/>
      <c r="AM37" s="292"/>
      <c r="AN37" s="292"/>
      <c r="AO37" s="292"/>
      <c r="AP37" s="292"/>
      <c r="AQ37" s="293"/>
      <c r="AR37" s="187">
        <v>10</v>
      </c>
      <c r="AS37" s="187"/>
      <c r="AT37" s="187"/>
      <c r="AU37" s="187"/>
      <c r="AV37" s="187"/>
      <c r="AW37" s="187"/>
      <c r="AX37" s="286" t="s">
        <v>762</v>
      </c>
      <c r="AY37" s="286"/>
      <c r="AZ37" s="286"/>
      <c r="BA37" s="286"/>
      <c r="BB37" s="286"/>
      <c r="BC37" s="286"/>
      <c r="BD37" s="286"/>
      <c r="BE37" s="187">
        <v>0.4</v>
      </c>
      <c r="BF37" s="187"/>
      <c r="BG37" s="187"/>
      <c r="BH37" s="187"/>
      <c r="BI37" s="187"/>
      <c r="BJ37" s="187"/>
      <c r="BK37" s="187"/>
      <c r="BL37" s="302">
        <v>1</v>
      </c>
      <c r="BM37" s="302"/>
      <c r="BN37" s="302"/>
      <c r="BO37" s="302"/>
      <c r="BP37" s="302"/>
      <c r="BQ37" s="302"/>
      <c r="BR37" s="302"/>
      <c r="BS37" s="301">
        <v>0</v>
      </c>
      <c r="BT37" s="301"/>
      <c r="BU37" s="301"/>
      <c r="BV37" s="301"/>
      <c r="BW37" s="301"/>
      <c r="BX37" s="301"/>
      <c r="BY37" s="302">
        <v>0</v>
      </c>
      <c r="BZ37" s="302"/>
      <c r="CA37" s="302"/>
      <c r="CB37" s="302"/>
      <c r="CC37" s="302"/>
      <c r="CD37" s="302"/>
      <c r="CE37" s="302">
        <v>1</v>
      </c>
      <c r="CF37" s="302"/>
      <c r="CG37" s="302"/>
      <c r="CH37" s="302"/>
      <c r="CI37" s="302"/>
      <c r="CJ37" s="302"/>
      <c r="CK37" s="301">
        <v>0</v>
      </c>
      <c r="CL37" s="301"/>
      <c r="CM37" s="301"/>
      <c r="CN37" s="301"/>
      <c r="CO37" s="301"/>
      <c r="CP37" s="301"/>
      <c r="CQ37" s="301"/>
      <c r="CR37" s="301">
        <v>0</v>
      </c>
      <c r="CS37" s="301"/>
      <c r="CT37" s="301"/>
      <c r="CU37" s="301"/>
      <c r="CV37" s="301"/>
      <c r="CW37" s="301"/>
      <c r="CX37" s="301"/>
      <c r="CY37" s="302">
        <v>0</v>
      </c>
      <c r="CZ37" s="302"/>
      <c r="DA37" s="302"/>
      <c r="DB37" s="302"/>
      <c r="DC37" s="302"/>
      <c r="DD37" s="302"/>
      <c r="DE37" s="302"/>
      <c r="DF37" s="302">
        <v>1</v>
      </c>
      <c r="DG37" s="302"/>
      <c r="DH37" s="302"/>
      <c r="DI37" s="302"/>
      <c r="DJ37" s="302"/>
      <c r="DK37" s="302"/>
      <c r="DL37" s="302"/>
      <c r="DM37" s="302">
        <v>0</v>
      </c>
      <c r="DN37" s="302"/>
      <c r="DO37" s="302"/>
      <c r="DP37" s="302"/>
      <c r="DQ37" s="302"/>
      <c r="DR37" s="302"/>
      <c r="DS37" s="302"/>
    </row>
    <row r="38" spans="1:123" s="19" customFormat="1" ht="27.75" customHeight="1" x14ac:dyDescent="0.2">
      <c r="A38" s="187">
        <v>14</v>
      </c>
      <c r="B38" s="187"/>
      <c r="C38" s="187"/>
      <c r="D38" s="187" t="s">
        <v>386</v>
      </c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283" t="s">
        <v>387</v>
      </c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8" t="s">
        <v>734</v>
      </c>
      <c r="AA38" s="289"/>
      <c r="AB38" s="289"/>
      <c r="AC38" s="289"/>
      <c r="AD38" s="289"/>
      <c r="AE38" s="289"/>
      <c r="AF38" s="289"/>
      <c r="AG38" s="289"/>
      <c r="AH38" s="289"/>
      <c r="AI38" s="289"/>
      <c r="AJ38" s="290"/>
      <c r="AK38" s="291" t="s">
        <v>740</v>
      </c>
      <c r="AL38" s="292"/>
      <c r="AM38" s="292"/>
      <c r="AN38" s="292"/>
      <c r="AO38" s="292"/>
      <c r="AP38" s="292"/>
      <c r="AQ38" s="293"/>
      <c r="AR38" s="187">
        <v>10</v>
      </c>
      <c r="AS38" s="187"/>
      <c r="AT38" s="187"/>
      <c r="AU38" s="187"/>
      <c r="AV38" s="187"/>
      <c r="AW38" s="187"/>
      <c r="AX38" s="286" t="s">
        <v>761</v>
      </c>
      <c r="AY38" s="286"/>
      <c r="AZ38" s="286"/>
      <c r="BA38" s="286"/>
      <c r="BB38" s="286"/>
      <c r="BC38" s="286"/>
      <c r="BD38" s="286"/>
      <c r="BE38" s="187">
        <v>0.4</v>
      </c>
      <c r="BF38" s="187"/>
      <c r="BG38" s="187"/>
      <c r="BH38" s="187"/>
      <c r="BI38" s="187"/>
      <c r="BJ38" s="187"/>
      <c r="BK38" s="187"/>
      <c r="BL38" s="302">
        <v>1</v>
      </c>
      <c r="BM38" s="302"/>
      <c r="BN38" s="302"/>
      <c r="BO38" s="302"/>
      <c r="BP38" s="302"/>
      <c r="BQ38" s="302"/>
      <c r="BR38" s="302"/>
      <c r="BS38" s="301">
        <v>0</v>
      </c>
      <c r="BT38" s="301"/>
      <c r="BU38" s="301"/>
      <c r="BV38" s="301"/>
      <c r="BW38" s="301"/>
      <c r="BX38" s="301"/>
      <c r="BY38" s="302">
        <v>0</v>
      </c>
      <c r="BZ38" s="302"/>
      <c r="CA38" s="302"/>
      <c r="CB38" s="302"/>
      <c r="CC38" s="302"/>
      <c r="CD38" s="302"/>
      <c r="CE38" s="302">
        <v>1</v>
      </c>
      <c r="CF38" s="302"/>
      <c r="CG38" s="302"/>
      <c r="CH38" s="302"/>
      <c r="CI38" s="302"/>
      <c r="CJ38" s="302"/>
      <c r="CK38" s="301">
        <v>0</v>
      </c>
      <c r="CL38" s="301"/>
      <c r="CM38" s="301"/>
      <c r="CN38" s="301"/>
      <c r="CO38" s="301"/>
      <c r="CP38" s="301"/>
      <c r="CQ38" s="301"/>
      <c r="CR38" s="301">
        <v>0</v>
      </c>
      <c r="CS38" s="301"/>
      <c r="CT38" s="301"/>
      <c r="CU38" s="301"/>
      <c r="CV38" s="301"/>
      <c r="CW38" s="301"/>
      <c r="CX38" s="301"/>
      <c r="CY38" s="302">
        <v>0</v>
      </c>
      <c r="CZ38" s="302"/>
      <c r="DA38" s="302"/>
      <c r="DB38" s="302"/>
      <c r="DC38" s="302"/>
      <c r="DD38" s="302"/>
      <c r="DE38" s="302"/>
      <c r="DF38" s="302">
        <v>1</v>
      </c>
      <c r="DG38" s="302"/>
      <c r="DH38" s="302"/>
      <c r="DI38" s="302"/>
      <c r="DJ38" s="302"/>
      <c r="DK38" s="302"/>
      <c r="DL38" s="302"/>
      <c r="DM38" s="302">
        <v>0</v>
      </c>
      <c r="DN38" s="302"/>
      <c r="DO38" s="302"/>
      <c r="DP38" s="302"/>
      <c r="DQ38" s="302"/>
      <c r="DR38" s="302"/>
      <c r="DS38" s="302"/>
    </row>
    <row r="39" spans="1:123" s="19" customFormat="1" ht="28.5" customHeight="1" x14ac:dyDescent="0.2">
      <c r="A39" s="187">
        <v>15</v>
      </c>
      <c r="B39" s="187"/>
      <c r="C39" s="187"/>
      <c r="D39" s="187" t="s">
        <v>386</v>
      </c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283" t="s">
        <v>387</v>
      </c>
      <c r="P39" s="283"/>
      <c r="Q39" s="283"/>
      <c r="R39" s="283"/>
      <c r="S39" s="283"/>
      <c r="T39" s="283"/>
      <c r="U39" s="283"/>
      <c r="V39" s="283"/>
      <c r="W39" s="283"/>
      <c r="X39" s="283"/>
      <c r="Y39" s="283"/>
      <c r="Z39" s="288" t="s">
        <v>734</v>
      </c>
      <c r="AA39" s="289"/>
      <c r="AB39" s="289"/>
      <c r="AC39" s="289"/>
      <c r="AD39" s="289"/>
      <c r="AE39" s="289"/>
      <c r="AF39" s="289"/>
      <c r="AG39" s="289"/>
      <c r="AH39" s="289"/>
      <c r="AI39" s="289"/>
      <c r="AJ39" s="290"/>
      <c r="AK39" s="291" t="s">
        <v>740</v>
      </c>
      <c r="AL39" s="292"/>
      <c r="AM39" s="292"/>
      <c r="AN39" s="292"/>
      <c r="AO39" s="292"/>
      <c r="AP39" s="292"/>
      <c r="AQ39" s="293"/>
      <c r="AR39" s="187">
        <v>10</v>
      </c>
      <c r="AS39" s="187"/>
      <c r="AT39" s="187"/>
      <c r="AU39" s="187"/>
      <c r="AV39" s="187"/>
      <c r="AW39" s="187"/>
      <c r="AX39" s="286" t="s">
        <v>760</v>
      </c>
      <c r="AY39" s="286"/>
      <c r="AZ39" s="286"/>
      <c r="BA39" s="286"/>
      <c r="BB39" s="286"/>
      <c r="BC39" s="286"/>
      <c r="BD39" s="286"/>
      <c r="BE39" s="187">
        <v>0.4</v>
      </c>
      <c r="BF39" s="187"/>
      <c r="BG39" s="187"/>
      <c r="BH39" s="187"/>
      <c r="BI39" s="187"/>
      <c r="BJ39" s="187"/>
      <c r="BK39" s="187"/>
      <c r="BL39" s="302">
        <v>2</v>
      </c>
      <c r="BM39" s="302"/>
      <c r="BN39" s="302"/>
      <c r="BO39" s="302"/>
      <c r="BP39" s="302"/>
      <c r="BQ39" s="302"/>
      <c r="BR39" s="302"/>
      <c r="BS39" s="301">
        <v>0</v>
      </c>
      <c r="BT39" s="301"/>
      <c r="BU39" s="301"/>
      <c r="BV39" s="301"/>
      <c r="BW39" s="301"/>
      <c r="BX39" s="301"/>
      <c r="BY39" s="302">
        <v>0</v>
      </c>
      <c r="BZ39" s="302"/>
      <c r="CA39" s="302"/>
      <c r="CB39" s="302"/>
      <c r="CC39" s="302"/>
      <c r="CD39" s="302"/>
      <c r="CE39" s="302">
        <v>2</v>
      </c>
      <c r="CF39" s="302"/>
      <c r="CG39" s="302"/>
      <c r="CH39" s="302"/>
      <c r="CI39" s="302"/>
      <c r="CJ39" s="302"/>
      <c r="CK39" s="301">
        <v>0</v>
      </c>
      <c r="CL39" s="301"/>
      <c r="CM39" s="301"/>
      <c r="CN39" s="301"/>
      <c r="CO39" s="301"/>
      <c r="CP39" s="301"/>
      <c r="CQ39" s="301"/>
      <c r="CR39" s="301">
        <v>0</v>
      </c>
      <c r="CS39" s="301"/>
      <c r="CT39" s="301"/>
      <c r="CU39" s="301"/>
      <c r="CV39" s="301"/>
      <c r="CW39" s="301"/>
      <c r="CX39" s="301"/>
      <c r="CY39" s="302">
        <v>0</v>
      </c>
      <c r="CZ39" s="302"/>
      <c r="DA39" s="302"/>
      <c r="DB39" s="302"/>
      <c r="DC39" s="302"/>
      <c r="DD39" s="302"/>
      <c r="DE39" s="302"/>
      <c r="DF39" s="302">
        <v>2</v>
      </c>
      <c r="DG39" s="302"/>
      <c r="DH39" s="302"/>
      <c r="DI39" s="302"/>
      <c r="DJ39" s="302"/>
      <c r="DK39" s="302"/>
      <c r="DL39" s="302"/>
      <c r="DM39" s="302">
        <v>0</v>
      </c>
      <c r="DN39" s="302"/>
      <c r="DO39" s="302"/>
      <c r="DP39" s="302"/>
      <c r="DQ39" s="302"/>
      <c r="DR39" s="302"/>
      <c r="DS39" s="302"/>
    </row>
    <row r="40" spans="1:123" s="19" customFormat="1" ht="30.75" customHeight="1" x14ac:dyDescent="0.2">
      <c r="A40" s="187">
        <v>16</v>
      </c>
      <c r="B40" s="187"/>
      <c r="C40" s="187"/>
      <c r="D40" s="187" t="s">
        <v>386</v>
      </c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283" t="s">
        <v>387</v>
      </c>
      <c r="P40" s="283"/>
      <c r="Q40" s="283"/>
      <c r="R40" s="283"/>
      <c r="S40" s="283"/>
      <c r="T40" s="283"/>
      <c r="U40" s="283"/>
      <c r="V40" s="283"/>
      <c r="W40" s="283"/>
      <c r="X40" s="283"/>
      <c r="Y40" s="283"/>
      <c r="Z40" s="288" t="s">
        <v>734</v>
      </c>
      <c r="AA40" s="289"/>
      <c r="AB40" s="289"/>
      <c r="AC40" s="289"/>
      <c r="AD40" s="289"/>
      <c r="AE40" s="289"/>
      <c r="AF40" s="289"/>
      <c r="AG40" s="289"/>
      <c r="AH40" s="289"/>
      <c r="AI40" s="289"/>
      <c r="AJ40" s="290"/>
      <c r="AK40" s="291" t="s">
        <v>740</v>
      </c>
      <c r="AL40" s="292"/>
      <c r="AM40" s="292"/>
      <c r="AN40" s="292"/>
      <c r="AO40" s="292"/>
      <c r="AP40" s="292"/>
      <c r="AQ40" s="293"/>
      <c r="AR40" s="187">
        <v>10</v>
      </c>
      <c r="AS40" s="187"/>
      <c r="AT40" s="187"/>
      <c r="AU40" s="187"/>
      <c r="AV40" s="187"/>
      <c r="AW40" s="187"/>
      <c r="AX40" s="286" t="s">
        <v>759</v>
      </c>
      <c r="AY40" s="286"/>
      <c r="AZ40" s="286"/>
      <c r="BA40" s="286"/>
      <c r="BB40" s="286"/>
      <c r="BC40" s="286"/>
      <c r="BD40" s="286"/>
      <c r="BE40" s="187">
        <v>0.4</v>
      </c>
      <c r="BF40" s="187"/>
      <c r="BG40" s="187"/>
      <c r="BH40" s="187"/>
      <c r="BI40" s="187"/>
      <c r="BJ40" s="187"/>
      <c r="BK40" s="187"/>
      <c r="BL40" s="302">
        <v>1</v>
      </c>
      <c r="BM40" s="302"/>
      <c r="BN40" s="302"/>
      <c r="BO40" s="302"/>
      <c r="BP40" s="302"/>
      <c r="BQ40" s="302"/>
      <c r="BR40" s="302"/>
      <c r="BS40" s="301">
        <v>0</v>
      </c>
      <c r="BT40" s="301"/>
      <c r="BU40" s="301"/>
      <c r="BV40" s="301"/>
      <c r="BW40" s="301"/>
      <c r="BX40" s="301"/>
      <c r="BY40" s="302">
        <v>0</v>
      </c>
      <c r="BZ40" s="302"/>
      <c r="CA40" s="302"/>
      <c r="CB40" s="302"/>
      <c r="CC40" s="302"/>
      <c r="CD40" s="302"/>
      <c r="CE40" s="302">
        <v>1</v>
      </c>
      <c r="CF40" s="302"/>
      <c r="CG40" s="302"/>
      <c r="CH40" s="302"/>
      <c r="CI40" s="302"/>
      <c r="CJ40" s="302"/>
      <c r="CK40" s="301">
        <v>0</v>
      </c>
      <c r="CL40" s="301"/>
      <c r="CM40" s="301"/>
      <c r="CN40" s="301"/>
      <c r="CO40" s="301"/>
      <c r="CP40" s="301"/>
      <c r="CQ40" s="301"/>
      <c r="CR40" s="301">
        <v>0</v>
      </c>
      <c r="CS40" s="301"/>
      <c r="CT40" s="301"/>
      <c r="CU40" s="301"/>
      <c r="CV40" s="301"/>
      <c r="CW40" s="301"/>
      <c r="CX40" s="301"/>
      <c r="CY40" s="302">
        <v>0</v>
      </c>
      <c r="CZ40" s="302"/>
      <c r="DA40" s="302"/>
      <c r="DB40" s="302"/>
      <c r="DC40" s="302"/>
      <c r="DD40" s="302"/>
      <c r="DE40" s="302"/>
      <c r="DF40" s="302">
        <v>1</v>
      </c>
      <c r="DG40" s="302"/>
      <c r="DH40" s="302"/>
      <c r="DI40" s="302"/>
      <c r="DJ40" s="302"/>
      <c r="DK40" s="302"/>
      <c r="DL40" s="302"/>
      <c r="DM40" s="302">
        <v>0</v>
      </c>
      <c r="DN40" s="302"/>
      <c r="DO40" s="302"/>
      <c r="DP40" s="302"/>
      <c r="DQ40" s="302"/>
      <c r="DR40" s="302"/>
      <c r="DS40" s="302"/>
    </row>
    <row r="41" spans="1:123" s="19" customFormat="1" ht="27.75" customHeight="1" x14ac:dyDescent="0.2">
      <c r="A41" s="187">
        <v>17</v>
      </c>
      <c r="B41" s="187"/>
      <c r="C41" s="187"/>
      <c r="D41" s="187" t="s">
        <v>386</v>
      </c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283" t="s">
        <v>387</v>
      </c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8" t="s">
        <v>734</v>
      </c>
      <c r="AA41" s="289"/>
      <c r="AB41" s="289"/>
      <c r="AC41" s="289"/>
      <c r="AD41" s="289"/>
      <c r="AE41" s="289"/>
      <c r="AF41" s="289"/>
      <c r="AG41" s="289"/>
      <c r="AH41" s="289"/>
      <c r="AI41" s="289"/>
      <c r="AJ41" s="290"/>
      <c r="AK41" s="291" t="s">
        <v>740</v>
      </c>
      <c r="AL41" s="292"/>
      <c r="AM41" s="292"/>
      <c r="AN41" s="292"/>
      <c r="AO41" s="292"/>
      <c r="AP41" s="292"/>
      <c r="AQ41" s="293"/>
      <c r="AR41" s="187">
        <v>10</v>
      </c>
      <c r="AS41" s="187"/>
      <c r="AT41" s="187"/>
      <c r="AU41" s="187"/>
      <c r="AV41" s="187"/>
      <c r="AW41" s="187"/>
      <c r="AX41" s="286" t="s">
        <v>758</v>
      </c>
      <c r="AY41" s="286"/>
      <c r="AZ41" s="286"/>
      <c r="BA41" s="286"/>
      <c r="BB41" s="286"/>
      <c r="BC41" s="286"/>
      <c r="BD41" s="286"/>
      <c r="BE41" s="187">
        <v>0.4</v>
      </c>
      <c r="BF41" s="187"/>
      <c r="BG41" s="187"/>
      <c r="BH41" s="187"/>
      <c r="BI41" s="187"/>
      <c r="BJ41" s="187"/>
      <c r="BK41" s="187"/>
      <c r="BL41" s="302">
        <v>1</v>
      </c>
      <c r="BM41" s="302"/>
      <c r="BN41" s="302"/>
      <c r="BO41" s="302"/>
      <c r="BP41" s="302"/>
      <c r="BQ41" s="302"/>
      <c r="BR41" s="302"/>
      <c r="BS41" s="301">
        <v>0</v>
      </c>
      <c r="BT41" s="301"/>
      <c r="BU41" s="301"/>
      <c r="BV41" s="301"/>
      <c r="BW41" s="301"/>
      <c r="BX41" s="301"/>
      <c r="BY41" s="302">
        <v>1</v>
      </c>
      <c r="BZ41" s="302"/>
      <c r="CA41" s="302"/>
      <c r="CB41" s="302"/>
      <c r="CC41" s="302"/>
      <c r="CD41" s="302"/>
      <c r="CE41" s="302">
        <v>0</v>
      </c>
      <c r="CF41" s="302"/>
      <c r="CG41" s="302"/>
      <c r="CH41" s="302"/>
      <c r="CI41" s="302"/>
      <c r="CJ41" s="302"/>
      <c r="CK41" s="301">
        <v>0</v>
      </c>
      <c r="CL41" s="301"/>
      <c r="CM41" s="301"/>
      <c r="CN41" s="301"/>
      <c r="CO41" s="301"/>
      <c r="CP41" s="301"/>
      <c r="CQ41" s="301"/>
      <c r="CR41" s="301">
        <v>0</v>
      </c>
      <c r="CS41" s="301"/>
      <c r="CT41" s="301"/>
      <c r="CU41" s="301"/>
      <c r="CV41" s="301"/>
      <c r="CW41" s="301"/>
      <c r="CX41" s="301"/>
      <c r="CY41" s="302">
        <v>0</v>
      </c>
      <c r="CZ41" s="302"/>
      <c r="DA41" s="302"/>
      <c r="DB41" s="302"/>
      <c r="DC41" s="302"/>
      <c r="DD41" s="302"/>
      <c r="DE41" s="302"/>
      <c r="DF41" s="302">
        <v>1</v>
      </c>
      <c r="DG41" s="302"/>
      <c r="DH41" s="302"/>
      <c r="DI41" s="302"/>
      <c r="DJ41" s="302"/>
      <c r="DK41" s="302"/>
      <c r="DL41" s="302"/>
      <c r="DM41" s="302">
        <v>0</v>
      </c>
      <c r="DN41" s="302"/>
      <c r="DO41" s="302"/>
      <c r="DP41" s="302"/>
      <c r="DQ41" s="302"/>
      <c r="DR41" s="302"/>
      <c r="DS41" s="302"/>
    </row>
    <row r="42" spans="1:123" s="19" customFormat="1" ht="30.75" customHeight="1" x14ac:dyDescent="0.2">
      <c r="A42" s="187">
        <v>18</v>
      </c>
      <c r="B42" s="187"/>
      <c r="C42" s="187"/>
      <c r="D42" s="187" t="s">
        <v>386</v>
      </c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283" t="s">
        <v>387</v>
      </c>
      <c r="P42" s="283"/>
      <c r="Q42" s="283"/>
      <c r="R42" s="283"/>
      <c r="S42" s="283"/>
      <c r="T42" s="283"/>
      <c r="U42" s="283"/>
      <c r="V42" s="283"/>
      <c r="W42" s="283"/>
      <c r="X42" s="283"/>
      <c r="Y42" s="283"/>
      <c r="Z42" s="288" t="s">
        <v>734</v>
      </c>
      <c r="AA42" s="289"/>
      <c r="AB42" s="289"/>
      <c r="AC42" s="289"/>
      <c r="AD42" s="289"/>
      <c r="AE42" s="289"/>
      <c r="AF42" s="289"/>
      <c r="AG42" s="289"/>
      <c r="AH42" s="289"/>
      <c r="AI42" s="289"/>
      <c r="AJ42" s="290"/>
      <c r="AK42" s="291" t="s">
        <v>740</v>
      </c>
      <c r="AL42" s="292"/>
      <c r="AM42" s="292"/>
      <c r="AN42" s="292"/>
      <c r="AO42" s="292"/>
      <c r="AP42" s="292"/>
      <c r="AQ42" s="293"/>
      <c r="AR42" s="187">
        <v>10</v>
      </c>
      <c r="AS42" s="187"/>
      <c r="AT42" s="187"/>
      <c r="AU42" s="187"/>
      <c r="AV42" s="187"/>
      <c r="AW42" s="187"/>
      <c r="AX42" s="286" t="s">
        <v>757</v>
      </c>
      <c r="AY42" s="286"/>
      <c r="AZ42" s="286"/>
      <c r="BA42" s="286"/>
      <c r="BB42" s="286"/>
      <c r="BC42" s="286"/>
      <c r="BD42" s="286"/>
      <c r="BE42" s="187">
        <v>0.4</v>
      </c>
      <c r="BF42" s="187"/>
      <c r="BG42" s="187"/>
      <c r="BH42" s="187"/>
      <c r="BI42" s="187"/>
      <c r="BJ42" s="187"/>
      <c r="BK42" s="187"/>
      <c r="BL42" s="302">
        <v>21</v>
      </c>
      <c r="BM42" s="302"/>
      <c r="BN42" s="302"/>
      <c r="BO42" s="302"/>
      <c r="BP42" s="302"/>
      <c r="BQ42" s="302"/>
      <c r="BR42" s="302"/>
      <c r="BS42" s="301">
        <v>0</v>
      </c>
      <c r="BT42" s="301"/>
      <c r="BU42" s="301"/>
      <c r="BV42" s="301"/>
      <c r="BW42" s="301"/>
      <c r="BX42" s="301"/>
      <c r="BY42" s="302">
        <v>0</v>
      </c>
      <c r="BZ42" s="302"/>
      <c r="CA42" s="302"/>
      <c r="CB42" s="302"/>
      <c r="CC42" s="302"/>
      <c r="CD42" s="302"/>
      <c r="CE42" s="302">
        <v>21</v>
      </c>
      <c r="CF42" s="302"/>
      <c r="CG42" s="302"/>
      <c r="CH42" s="302"/>
      <c r="CI42" s="302"/>
      <c r="CJ42" s="302"/>
      <c r="CK42" s="301">
        <v>0</v>
      </c>
      <c r="CL42" s="301"/>
      <c r="CM42" s="301"/>
      <c r="CN42" s="301"/>
      <c r="CO42" s="301"/>
      <c r="CP42" s="301"/>
      <c r="CQ42" s="301"/>
      <c r="CR42" s="301">
        <v>0</v>
      </c>
      <c r="CS42" s="301"/>
      <c r="CT42" s="301"/>
      <c r="CU42" s="301"/>
      <c r="CV42" s="301"/>
      <c r="CW42" s="301"/>
      <c r="CX42" s="301"/>
      <c r="CY42" s="302">
        <v>0</v>
      </c>
      <c r="CZ42" s="302"/>
      <c r="DA42" s="302"/>
      <c r="DB42" s="302"/>
      <c r="DC42" s="302"/>
      <c r="DD42" s="302"/>
      <c r="DE42" s="302"/>
      <c r="DF42" s="302">
        <v>21</v>
      </c>
      <c r="DG42" s="302"/>
      <c r="DH42" s="302"/>
      <c r="DI42" s="302"/>
      <c r="DJ42" s="302"/>
      <c r="DK42" s="302"/>
      <c r="DL42" s="302"/>
      <c r="DM42" s="302">
        <v>0</v>
      </c>
      <c r="DN42" s="302"/>
      <c r="DO42" s="302"/>
      <c r="DP42" s="302"/>
      <c r="DQ42" s="302"/>
      <c r="DR42" s="302"/>
      <c r="DS42" s="302"/>
    </row>
    <row r="43" spans="1:123" s="19" customFormat="1" ht="30" customHeight="1" x14ac:dyDescent="0.2">
      <c r="A43" s="187">
        <v>19</v>
      </c>
      <c r="B43" s="187"/>
      <c r="C43" s="187"/>
      <c r="D43" s="187" t="s">
        <v>386</v>
      </c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283" t="s">
        <v>387</v>
      </c>
      <c r="P43" s="283"/>
      <c r="Q43" s="283"/>
      <c r="R43" s="283"/>
      <c r="S43" s="283"/>
      <c r="T43" s="283"/>
      <c r="U43" s="283"/>
      <c r="V43" s="283"/>
      <c r="W43" s="283"/>
      <c r="X43" s="283"/>
      <c r="Y43" s="283"/>
      <c r="Z43" s="288" t="s">
        <v>734</v>
      </c>
      <c r="AA43" s="289"/>
      <c r="AB43" s="289"/>
      <c r="AC43" s="289"/>
      <c r="AD43" s="289"/>
      <c r="AE43" s="289"/>
      <c r="AF43" s="289"/>
      <c r="AG43" s="289"/>
      <c r="AH43" s="289"/>
      <c r="AI43" s="289"/>
      <c r="AJ43" s="290"/>
      <c r="AK43" s="291" t="s">
        <v>740</v>
      </c>
      <c r="AL43" s="292"/>
      <c r="AM43" s="292"/>
      <c r="AN43" s="292"/>
      <c r="AO43" s="292"/>
      <c r="AP43" s="292"/>
      <c r="AQ43" s="293"/>
      <c r="AR43" s="187">
        <v>10</v>
      </c>
      <c r="AS43" s="187"/>
      <c r="AT43" s="187"/>
      <c r="AU43" s="187"/>
      <c r="AV43" s="187"/>
      <c r="AW43" s="187"/>
      <c r="AX43" s="286" t="s">
        <v>756</v>
      </c>
      <c r="AY43" s="286"/>
      <c r="AZ43" s="286"/>
      <c r="BA43" s="286"/>
      <c r="BB43" s="286"/>
      <c r="BC43" s="286"/>
      <c r="BD43" s="286"/>
      <c r="BE43" s="187">
        <v>0.4</v>
      </c>
      <c r="BF43" s="187"/>
      <c r="BG43" s="187"/>
      <c r="BH43" s="187"/>
      <c r="BI43" s="187"/>
      <c r="BJ43" s="187"/>
      <c r="BK43" s="187"/>
      <c r="BL43" s="302">
        <v>3</v>
      </c>
      <c r="BM43" s="302"/>
      <c r="BN43" s="302"/>
      <c r="BO43" s="302"/>
      <c r="BP43" s="302"/>
      <c r="BQ43" s="302"/>
      <c r="BR43" s="302"/>
      <c r="BS43" s="301">
        <v>0</v>
      </c>
      <c r="BT43" s="301"/>
      <c r="BU43" s="301"/>
      <c r="BV43" s="301"/>
      <c r="BW43" s="301"/>
      <c r="BX43" s="301"/>
      <c r="BY43" s="302">
        <v>0</v>
      </c>
      <c r="BZ43" s="302"/>
      <c r="CA43" s="302"/>
      <c r="CB43" s="302"/>
      <c r="CC43" s="302"/>
      <c r="CD43" s="302"/>
      <c r="CE43" s="302">
        <v>3</v>
      </c>
      <c r="CF43" s="302"/>
      <c r="CG43" s="302"/>
      <c r="CH43" s="302"/>
      <c r="CI43" s="302"/>
      <c r="CJ43" s="302"/>
      <c r="CK43" s="301">
        <v>0</v>
      </c>
      <c r="CL43" s="301"/>
      <c r="CM43" s="301"/>
      <c r="CN43" s="301"/>
      <c r="CO43" s="301"/>
      <c r="CP43" s="301"/>
      <c r="CQ43" s="301"/>
      <c r="CR43" s="301">
        <v>0</v>
      </c>
      <c r="CS43" s="301"/>
      <c r="CT43" s="301"/>
      <c r="CU43" s="301"/>
      <c r="CV43" s="301"/>
      <c r="CW43" s="301"/>
      <c r="CX43" s="301"/>
      <c r="CY43" s="302">
        <v>0</v>
      </c>
      <c r="CZ43" s="302"/>
      <c r="DA43" s="302"/>
      <c r="DB43" s="302"/>
      <c r="DC43" s="302"/>
      <c r="DD43" s="302"/>
      <c r="DE43" s="302"/>
      <c r="DF43" s="302">
        <v>3</v>
      </c>
      <c r="DG43" s="302"/>
      <c r="DH43" s="302"/>
      <c r="DI43" s="302"/>
      <c r="DJ43" s="302"/>
      <c r="DK43" s="302"/>
      <c r="DL43" s="302"/>
      <c r="DM43" s="302">
        <v>0</v>
      </c>
      <c r="DN43" s="302"/>
      <c r="DO43" s="302"/>
      <c r="DP43" s="302"/>
      <c r="DQ43" s="302"/>
      <c r="DR43" s="302"/>
      <c r="DS43" s="302"/>
    </row>
    <row r="44" spans="1:123" s="19" customFormat="1" ht="17.25" customHeight="1" x14ac:dyDescent="0.2">
      <c r="A44" s="187">
        <v>20</v>
      </c>
      <c r="B44" s="187"/>
      <c r="C44" s="187"/>
      <c r="D44" s="187" t="s">
        <v>386</v>
      </c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283" t="s">
        <v>387</v>
      </c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95" t="s">
        <v>741</v>
      </c>
      <c r="AA44" s="296"/>
      <c r="AB44" s="296"/>
      <c r="AC44" s="296"/>
      <c r="AD44" s="296"/>
      <c r="AE44" s="296"/>
      <c r="AF44" s="296"/>
      <c r="AG44" s="296"/>
      <c r="AH44" s="296"/>
      <c r="AI44" s="296"/>
      <c r="AJ44" s="297"/>
      <c r="AK44" s="233" t="s">
        <v>12</v>
      </c>
      <c r="AL44" s="284"/>
      <c r="AM44" s="284"/>
      <c r="AN44" s="284"/>
      <c r="AO44" s="284"/>
      <c r="AP44" s="284"/>
      <c r="AQ44" s="285"/>
      <c r="AR44" s="180" t="s">
        <v>12</v>
      </c>
      <c r="AS44" s="181"/>
      <c r="AT44" s="181"/>
      <c r="AU44" s="181"/>
      <c r="AV44" s="181"/>
      <c r="AW44" s="182"/>
      <c r="AX44" s="233" t="s">
        <v>12</v>
      </c>
      <c r="AY44" s="284"/>
      <c r="AZ44" s="284"/>
      <c r="BA44" s="284"/>
      <c r="BB44" s="284"/>
      <c r="BC44" s="284"/>
      <c r="BD44" s="285"/>
      <c r="BE44" s="180" t="s">
        <v>12</v>
      </c>
      <c r="BF44" s="181"/>
      <c r="BG44" s="181"/>
      <c r="BH44" s="181"/>
      <c r="BI44" s="181"/>
      <c r="BJ44" s="181"/>
      <c r="BK44" s="182"/>
      <c r="BL44" s="302">
        <v>3</v>
      </c>
      <c r="BM44" s="302"/>
      <c r="BN44" s="302"/>
      <c r="BO44" s="302"/>
      <c r="BP44" s="302"/>
      <c r="BQ44" s="302"/>
      <c r="BR44" s="302"/>
      <c r="BS44" s="301">
        <v>0</v>
      </c>
      <c r="BT44" s="301"/>
      <c r="BU44" s="301"/>
      <c r="BV44" s="301"/>
      <c r="BW44" s="301"/>
      <c r="BX44" s="301"/>
      <c r="BY44" s="302">
        <v>1</v>
      </c>
      <c r="BZ44" s="302"/>
      <c r="CA44" s="302"/>
      <c r="CB44" s="302"/>
      <c r="CC44" s="302"/>
      <c r="CD44" s="302"/>
      <c r="CE44" s="302">
        <v>2</v>
      </c>
      <c r="CF44" s="302"/>
      <c r="CG44" s="302"/>
      <c r="CH44" s="302"/>
      <c r="CI44" s="302"/>
      <c r="CJ44" s="302"/>
      <c r="CK44" s="301">
        <v>0</v>
      </c>
      <c r="CL44" s="301"/>
      <c r="CM44" s="301"/>
      <c r="CN44" s="301"/>
      <c r="CO44" s="301"/>
      <c r="CP44" s="301"/>
      <c r="CQ44" s="301"/>
      <c r="CR44" s="301">
        <v>0</v>
      </c>
      <c r="CS44" s="301"/>
      <c r="CT44" s="301"/>
      <c r="CU44" s="301"/>
      <c r="CV44" s="301"/>
      <c r="CW44" s="301"/>
      <c r="CX44" s="301"/>
      <c r="CY44" s="302">
        <v>1</v>
      </c>
      <c r="CZ44" s="302"/>
      <c r="DA44" s="302"/>
      <c r="DB44" s="302"/>
      <c r="DC44" s="302"/>
      <c r="DD44" s="302"/>
      <c r="DE44" s="302"/>
      <c r="DF44" s="302">
        <v>2</v>
      </c>
      <c r="DG44" s="302"/>
      <c r="DH44" s="302"/>
      <c r="DI44" s="302"/>
      <c r="DJ44" s="302"/>
      <c r="DK44" s="302"/>
      <c r="DL44" s="302"/>
      <c r="DM44" s="302">
        <v>0</v>
      </c>
      <c r="DN44" s="302"/>
      <c r="DO44" s="302"/>
      <c r="DP44" s="302"/>
      <c r="DQ44" s="302"/>
      <c r="DR44" s="302"/>
      <c r="DS44" s="302"/>
    </row>
    <row r="45" spans="1:123" s="19" customFormat="1" ht="17.25" customHeight="1" x14ac:dyDescent="0.2">
      <c r="A45" s="187">
        <v>21</v>
      </c>
      <c r="B45" s="187"/>
      <c r="C45" s="187"/>
      <c r="D45" s="187" t="s">
        <v>386</v>
      </c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283" t="s">
        <v>387</v>
      </c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95" t="s">
        <v>742</v>
      </c>
      <c r="AA45" s="296"/>
      <c r="AB45" s="296"/>
      <c r="AC45" s="296"/>
      <c r="AD45" s="296"/>
      <c r="AE45" s="296"/>
      <c r="AF45" s="296"/>
      <c r="AG45" s="296"/>
      <c r="AH45" s="296"/>
      <c r="AI45" s="296"/>
      <c r="AJ45" s="297"/>
      <c r="AK45" s="233" t="s">
        <v>12</v>
      </c>
      <c r="AL45" s="284"/>
      <c r="AM45" s="284"/>
      <c r="AN45" s="284"/>
      <c r="AO45" s="284"/>
      <c r="AP45" s="284"/>
      <c r="AQ45" s="285"/>
      <c r="AR45" s="180" t="s">
        <v>12</v>
      </c>
      <c r="AS45" s="181"/>
      <c r="AT45" s="181"/>
      <c r="AU45" s="181"/>
      <c r="AV45" s="181"/>
      <c r="AW45" s="182"/>
      <c r="AX45" s="233" t="s">
        <v>12</v>
      </c>
      <c r="AY45" s="284"/>
      <c r="AZ45" s="284"/>
      <c r="BA45" s="284"/>
      <c r="BB45" s="284"/>
      <c r="BC45" s="284"/>
      <c r="BD45" s="285"/>
      <c r="BE45" s="180" t="s">
        <v>12</v>
      </c>
      <c r="BF45" s="181"/>
      <c r="BG45" s="181"/>
      <c r="BH45" s="181"/>
      <c r="BI45" s="181"/>
      <c r="BJ45" s="181"/>
      <c r="BK45" s="182"/>
      <c r="BL45" s="302">
        <v>3</v>
      </c>
      <c r="BM45" s="302"/>
      <c r="BN45" s="302"/>
      <c r="BO45" s="302"/>
      <c r="BP45" s="302"/>
      <c r="BQ45" s="302"/>
      <c r="BR45" s="302"/>
      <c r="BS45" s="301">
        <v>0</v>
      </c>
      <c r="BT45" s="301"/>
      <c r="BU45" s="301"/>
      <c r="BV45" s="301"/>
      <c r="BW45" s="301"/>
      <c r="BX45" s="301"/>
      <c r="BY45" s="302">
        <v>0</v>
      </c>
      <c r="BZ45" s="302"/>
      <c r="CA45" s="302"/>
      <c r="CB45" s="302"/>
      <c r="CC45" s="302"/>
      <c r="CD45" s="302"/>
      <c r="CE45" s="302">
        <v>3</v>
      </c>
      <c r="CF45" s="302"/>
      <c r="CG45" s="302"/>
      <c r="CH45" s="302"/>
      <c r="CI45" s="302"/>
      <c r="CJ45" s="302"/>
      <c r="CK45" s="301">
        <v>0</v>
      </c>
      <c r="CL45" s="301"/>
      <c r="CM45" s="301"/>
      <c r="CN45" s="301"/>
      <c r="CO45" s="301"/>
      <c r="CP45" s="301"/>
      <c r="CQ45" s="301"/>
      <c r="CR45" s="301">
        <v>0</v>
      </c>
      <c r="CS45" s="301"/>
      <c r="CT45" s="301"/>
      <c r="CU45" s="301"/>
      <c r="CV45" s="301"/>
      <c r="CW45" s="301"/>
      <c r="CX45" s="301"/>
      <c r="CY45" s="302">
        <v>3</v>
      </c>
      <c r="CZ45" s="302"/>
      <c r="DA45" s="302"/>
      <c r="DB45" s="302"/>
      <c r="DC45" s="302"/>
      <c r="DD45" s="302"/>
      <c r="DE45" s="302"/>
      <c r="DF45" s="302">
        <v>0</v>
      </c>
      <c r="DG45" s="302"/>
      <c r="DH45" s="302"/>
      <c r="DI45" s="302"/>
      <c r="DJ45" s="302"/>
      <c r="DK45" s="302"/>
      <c r="DL45" s="302"/>
      <c r="DM45" s="302">
        <v>0</v>
      </c>
      <c r="DN45" s="302"/>
      <c r="DO45" s="302"/>
      <c r="DP45" s="302"/>
      <c r="DQ45" s="302"/>
      <c r="DR45" s="302"/>
      <c r="DS45" s="302"/>
    </row>
    <row r="46" spans="1:123" s="19" customFormat="1" ht="17.25" customHeight="1" x14ac:dyDescent="0.2">
      <c r="A46" s="187">
        <v>22</v>
      </c>
      <c r="B46" s="187"/>
      <c r="C46" s="187"/>
      <c r="D46" s="187" t="s">
        <v>386</v>
      </c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283" t="s">
        <v>387</v>
      </c>
      <c r="P46" s="283"/>
      <c r="Q46" s="283"/>
      <c r="R46" s="283"/>
      <c r="S46" s="283"/>
      <c r="T46" s="283"/>
      <c r="U46" s="283"/>
      <c r="V46" s="283"/>
      <c r="W46" s="283"/>
      <c r="X46" s="283"/>
      <c r="Y46" s="283"/>
      <c r="Z46" s="295" t="s">
        <v>744</v>
      </c>
      <c r="AA46" s="296"/>
      <c r="AB46" s="296"/>
      <c r="AC46" s="296"/>
      <c r="AD46" s="296"/>
      <c r="AE46" s="296"/>
      <c r="AF46" s="296"/>
      <c r="AG46" s="296"/>
      <c r="AH46" s="296"/>
      <c r="AI46" s="296"/>
      <c r="AJ46" s="297"/>
      <c r="AK46" s="233" t="s">
        <v>12</v>
      </c>
      <c r="AL46" s="284"/>
      <c r="AM46" s="284"/>
      <c r="AN46" s="284"/>
      <c r="AO46" s="284"/>
      <c r="AP46" s="284"/>
      <c r="AQ46" s="285"/>
      <c r="AR46" s="180" t="s">
        <v>12</v>
      </c>
      <c r="AS46" s="181"/>
      <c r="AT46" s="181"/>
      <c r="AU46" s="181"/>
      <c r="AV46" s="181"/>
      <c r="AW46" s="182"/>
      <c r="AX46" s="233" t="s">
        <v>12</v>
      </c>
      <c r="AY46" s="284"/>
      <c r="AZ46" s="284"/>
      <c r="BA46" s="284"/>
      <c r="BB46" s="284"/>
      <c r="BC46" s="284"/>
      <c r="BD46" s="285"/>
      <c r="BE46" s="180" t="s">
        <v>12</v>
      </c>
      <c r="BF46" s="181"/>
      <c r="BG46" s="181"/>
      <c r="BH46" s="181"/>
      <c r="BI46" s="181"/>
      <c r="BJ46" s="181"/>
      <c r="BK46" s="182"/>
      <c r="BL46" s="302">
        <v>3</v>
      </c>
      <c r="BM46" s="302"/>
      <c r="BN46" s="302"/>
      <c r="BO46" s="302"/>
      <c r="BP46" s="302"/>
      <c r="BQ46" s="302"/>
      <c r="BR46" s="302"/>
      <c r="BS46" s="301">
        <v>0</v>
      </c>
      <c r="BT46" s="301"/>
      <c r="BU46" s="301"/>
      <c r="BV46" s="301"/>
      <c r="BW46" s="301"/>
      <c r="BX46" s="301"/>
      <c r="BY46" s="302">
        <v>3</v>
      </c>
      <c r="BZ46" s="302"/>
      <c r="CA46" s="302"/>
      <c r="CB46" s="302"/>
      <c r="CC46" s="302"/>
      <c r="CD46" s="302"/>
      <c r="CE46" s="302">
        <v>0</v>
      </c>
      <c r="CF46" s="302"/>
      <c r="CG46" s="302"/>
      <c r="CH46" s="302"/>
      <c r="CI46" s="302"/>
      <c r="CJ46" s="302"/>
      <c r="CK46" s="301">
        <v>0</v>
      </c>
      <c r="CL46" s="301"/>
      <c r="CM46" s="301"/>
      <c r="CN46" s="301"/>
      <c r="CO46" s="301"/>
      <c r="CP46" s="301"/>
      <c r="CQ46" s="301"/>
      <c r="CR46" s="301">
        <v>0</v>
      </c>
      <c r="CS46" s="301"/>
      <c r="CT46" s="301"/>
      <c r="CU46" s="301"/>
      <c r="CV46" s="301"/>
      <c r="CW46" s="301"/>
      <c r="CX46" s="301"/>
      <c r="CY46" s="302">
        <v>3</v>
      </c>
      <c r="CZ46" s="302"/>
      <c r="DA46" s="302"/>
      <c r="DB46" s="302"/>
      <c r="DC46" s="302"/>
      <c r="DD46" s="302"/>
      <c r="DE46" s="302"/>
      <c r="DF46" s="302">
        <v>0</v>
      </c>
      <c r="DG46" s="302"/>
      <c r="DH46" s="302"/>
      <c r="DI46" s="302"/>
      <c r="DJ46" s="302"/>
      <c r="DK46" s="302"/>
      <c r="DL46" s="302"/>
      <c r="DM46" s="302">
        <v>0</v>
      </c>
      <c r="DN46" s="302"/>
      <c r="DO46" s="302"/>
      <c r="DP46" s="302"/>
      <c r="DQ46" s="302"/>
      <c r="DR46" s="302"/>
      <c r="DS46" s="302"/>
    </row>
    <row r="47" spans="1:123" s="19" customFormat="1" ht="26.25" customHeight="1" x14ac:dyDescent="0.2">
      <c r="A47" s="187">
        <v>23</v>
      </c>
      <c r="B47" s="187"/>
      <c r="C47" s="187"/>
      <c r="D47" s="187" t="s">
        <v>386</v>
      </c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283" t="s">
        <v>387</v>
      </c>
      <c r="P47" s="283"/>
      <c r="Q47" s="283"/>
      <c r="R47" s="283"/>
      <c r="S47" s="283"/>
      <c r="T47" s="283"/>
      <c r="U47" s="283"/>
      <c r="V47" s="283"/>
      <c r="W47" s="283"/>
      <c r="X47" s="283"/>
      <c r="Y47" s="283"/>
      <c r="Z47" s="288" t="s">
        <v>734</v>
      </c>
      <c r="AA47" s="289"/>
      <c r="AB47" s="289"/>
      <c r="AC47" s="289"/>
      <c r="AD47" s="289"/>
      <c r="AE47" s="289"/>
      <c r="AF47" s="289"/>
      <c r="AG47" s="289"/>
      <c r="AH47" s="289"/>
      <c r="AI47" s="289"/>
      <c r="AJ47" s="290"/>
      <c r="AK47" s="187" t="s">
        <v>743</v>
      </c>
      <c r="AL47" s="187"/>
      <c r="AM47" s="187"/>
      <c r="AN47" s="187"/>
      <c r="AO47" s="187"/>
      <c r="AP47" s="187"/>
      <c r="AQ47" s="187"/>
      <c r="AR47" s="187">
        <v>10</v>
      </c>
      <c r="AS47" s="187"/>
      <c r="AT47" s="187"/>
      <c r="AU47" s="187"/>
      <c r="AV47" s="187"/>
      <c r="AW47" s="187"/>
      <c r="AX47" s="233" t="s">
        <v>745</v>
      </c>
      <c r="AY47" s="284"/>
      <c r="AZ47" s="284"/>
      <c r="BA47" s="284"/>
      <c r="BB47" s="284"/>
      <c r="BC47" s="284"/>
      <c r="BD47" s="285"/>
      <c r="BE47" s="187">
        <v>10</v>
      </c>
      <c r="BF47" s="187"/>
      <c r="BG47" s="187"/>
      <c r="BH47" s="187"/>
      <c r="BI47" s="187"/>
      <c r="BJ47" s="187"/>
      <c r="BK47" s="187"/>
      <c r="BL47" s="302">
        <v>200</v>
      </c>
      <c r="BM47" s="302"/>
      <c r="BN47" s="302"/>
      <c r="BO47" s="302"/>
      <c r="BP47" s="302"/>
      <c r="BQ47" s="302"/>
      <c r="BR47" s="302"/>
      <c r="BS47" s="301">
        <v>0</v>
      </c>
      <c r="BT47" s="301"/>
      <c r="BU47" s="301"/>
      <c r="BV47" s="301"/>
      <c r="BW47" s="301"/>
      <c r="BX47" s="301"/>
      <c r="BY47" s="302">
        <v>0</v>
      </c>
      <c r="BZ47" s="302"/>
      <c r="CA47" s="302"/>
      <c r="CB47" s="302"/>
      <c r="CC47" s="302"/>
      <c r="CD47" s="302"/>
      <c r="CE47" s="302">
        <v>200</v>
      </c>
      <c r="CF47" s="302"/>
      <c r="CG47" s="302"/>
      <c r="CH47" s="302"/>
      <c r="CI47" s="302"/>
      <c r="CJ47" s="302"/>
      <c r="CK47" s="301">
        <v>0</v>
      </c>
      <c r="CL47" s="301"/>
      <c r="CM47" s="301"/>
      <c r="CN47" s="301"/>
      <c r="CO47" s="301"/>
      <c r="CP47" s="301"/>
      <c r="CQ47" s="301"/>
      <c r="CR47" s="301">
        <v>0</v>
      </c>
      <c r="CS47" s="301"/>
      <c r="CT47" s="301"/>
      <c r="CU47" s="301"/>
      <c r="CV47" s="301"/>
      <c r="CW47" s="301"/>
      <c r="CX47" s="301"/>
      <c r="CY47" s="302">
        <v>0</v>
      </c>
      <c r="CZ47" s="302"/>
      <c r="DA47" s="302"/>
      <c r="DB47" s="302"/>
      <c r="DC47" s="302"/>
      <c r="DD47" s="302"/>
      <c r="DE47" s="302"/>
      <c r="DF47" s="302">
        <v>200</v>
      </c>
      <c r="DG47" s="302"/>
      <c r="DH47" s="302"/>
      <c r="DI47" s="302"/>
      <c r="DJ47" s="302"/>
      <c r="DK47" s="302"/>
      <c r="DL47" s="302"/>
      <c r="DM47" s="302">
        <v>0</v>
      </c>
      <c r="DN47" s="302"/>
      <c r="DO47" s="302"/>
      <c r="DP47" s="302"/>
      <c r="DQ47" s="302"/>
      <c r="DR47" s="302"/>
      <c r="DS47" s="302"/>
    </row>
    <row r="48" spans="1:123" s="19" customFormat="1" ht="17.25" customHeight="1" x14ac:dyDescent="0.2">
      <c r="A48" s="187">
        <v>24</v>
      </c>
      <c r="B48" s="187"/>
      <c r="C48" s="187"/>
      <c r="D48" s="187" t="s">
        <v>386</v>
      </c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283" t="s">
        <v>387</v>
      </c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95" t="s">
        <v>746</v>
      </c>
      <c r="AA48" s="296"/>
      <c r="AB48" s="296"/>
      <c r="AC48" s="296"/>
      <c r="AD48" s="296"/>
      <c r="AE48" s="296"/>
      <c r="AF48" s="296"/>
      <c r="AG48" s="296"/>
      <c r="AH48" s="296"/>
      <c r="AI48" s="296"/>
      <c r="AJ48" s="297"/>
      <c r="AK48" s="233" t="s">
        <v>12</v>
      </c>
      <c r="AL48" s="284"/>
      <c r="AM48" s="284"/>
      <c r="AN48" s="284"/>
      <c r="AO48" s="284"/>
      <c r="AP48" s="284"/>
      <c r="AQ48" s="285"/>
      <c r="AR48" s="180" t="s">
        <v>12</v>
      </c>
      <c r="AS48" s="181"/>
      <c r="AT48" s="181"/>
      <c r="AU48" s="181"/>
      <c r="AV48" s="181"/>
      <c r="AW48" s="182"/>
      <c r="AX48" s="233" t="s">
        <v>12</v>
      </c>
      <c r="AY48" s="284"/>
      <c r="AZ48" s="284"/>
      <c r="BA48" s="284"/>
      <c r="BB48" s="284"/>
      <c r="BC48" s="284"/>
      <c r="BD48" s="285"/>
      <c r="BE48" s="180" t="s">
        <v>12</v>
      </c>
      <c r="BF48" s="181"/>
      <c r="BG48" s="181"/>
      <c r="BH48" s="181"/>
      <c r="BI48" s="181"/>
      <c r="BJ48" s="181"/>
      <c r="BK48" s="182"/>
      <c r="BL48" s="302">
        <v>1</v>
      </c>
      <c r="BM48" s="302"/>
      <c r="BN48" s="302"/>
      <c r="BO48" s="302"/>
      <c r="BP48" s="302"/>
      <c r="BQ48" s="302"/>
      <c r="BR48" s="302"/>
      <c r="BS48" s="301">
        <v>0</v>
      </c>
      <c r="BT48" s="301"/>
      <c r="BU48" s="301"/>
      <c r="BV48" s="301"/>
      <c r="BW48" s="301"/>
      <c r="BX48" s="301"/>
      <c r="BY48" s="302">
        <v>1</v>
      </c>
      <c r="BZ48" s="302"/>
      <c r="CA48" s="302"/>
      <c r="CB48" s="302"/>
      <c r="CC48" s="302"/>
      <c r="CD48" s="302"/>
      <c r="CE48" s="302">
        <v>0</v>
      </c>
      <c r="CF48" s="302"/>
      <c r="CG48" s="302"/>
      <c r="CH48" s="302"/>
      <c r="CI48" s="302"/>
      <c r="CJ48" s="302"/>
      <c r="CK48" s="301">
        <v>0</v>
      </c>
      <c r="CL48" s="301"/>
      <c r="CM48" s="301"/>
      <c r="CN48" s="301"/>
      <c r="CO48" s="301"/>
      <c r="CP48" s="301"/>
      <c r="CQ48" s="301"/>
      <c r="CR48" s="301">
        <v>0</v>
      </c>
      <c r="CS48" s="301"/>
      <c r="CT48" s="301"/>
      <c r="CU48" s="301"/>
      <c r="CV48" s="301"/>
      <c r="CW48" s="301"/>
      <c r="CX48" s="301"/>
      <c r="CY48" s="302">
        <v>1</v>
      </c>
      <c r="CZ48" s="302"/>
      <c r="DA48" s="302"/>
      <c r="DB48" s="302"/>
      <c r="DC48" s="302"/>
      <c r="DD48" s="302"/>
      <c r="DE48" s="302"/>
      <c r="DF48" s="302">
        <v>0</v>
      </c>
      <c r="DG48" s="302"/>
      <c r="DH48" s="302"/>
      <c r="DI48" s="302"/>
      <c r="DJ48" s="302"/>
      <c r="DK48" s="302"/>
      <c r="DL48" s="302"/>
      <c r="DM48" s="302">
        <v>0</v>
      </c>
      <c r="DN48" s="302"/>
      <c r="DO48" s="302"/>
      <c r="DP48" s="302"/>
      <c r="DQ48" s="302"/>
      <c r="DR48" s="302"/>
      <c r="DS48" s="302"/>
    </row>
    <row r="49" spans="1:123" s="19" customFormat="1" ht="17.25" customHeight="1" x14ac:dyDescent="0.2">
      <c r="A49" s="187">
        <v>25</v>
      </c>
      <c r="B49" s="187"/>
      <c r="C49" s="187"/>
      <c r="D49" s="187" t="s">
        <v>386</v>
      </c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283" t="s">
        <v>387</v>
      </c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95" t="s">
        <v>747</v>
      </c>
      <c r="AA49" s="296"/>
      <c r="AB49" s="296"/>
      <c r="AC49" s="296"/>
      <c r="AD49" s="296"/>
      <c r="AE49" s="296"/>
      <c r="AF49" s="296"/>
      <c r="AG49" s="296"/>
      <c r="AH49" s="296"/>
      <c r="AI49" s="296"/>
      <c r="AJ49" s="297"/>
      <c r="AK49" s="233" t="s">
        <v>12</v>
      </c>
      <c r="AL49" s="284"/>
      <c r="AM49" s="284"/>
      <c r="AN49" s="284"/>
      <c r="AO49" s="284"/>
      <c r="AP49" s="284"/>
      <c r="AQ49" s="285"/>
      <c r="AR49" s="180" t="s">
        <v>12</v>
      </c>
      <c r="AS49" s="181"/>
      <c r="AT49" s="181"/>
      <c r="AU49" s="181"/>
      <c r="AV49" s="181"/>
      <c r="AW49" s="182"/>
      <c r="AX49" s="233" t="s">
        <v>12</v>
      </c>
      <c r="AY49" s="284"/>
      <c r="AZ49" s="284"/>
      <c r="BA49" s="284"/>
      <c r="BB49" s="284"/>
      <c r="BC49" s="284"/>
      <c r="BD49" s="285"/>
      <c r="BE49" s="180" t="s">
        <v>12</v>
      </c>
      <c r="BF49" s="181"/>
      <c r="BG49" s="181"/>
      <c r="BH49" s="181"/>
      <c r="BI49" s="181"/>
      <c r="BJ49" s="181"/>
      <c r="BK49" s="182"/>
      <c r="BL49" s="302">
        <v>3</v>
      </c>
      <c r="BM49" s="302"/>
      <c r="BN49" s="302"/>
      <c r="BO49" s="302"/>
      <c r="BP49" s="302"/>
      <c r="BQ49" s="302"/>
      <c r="BR49" s="302"/>
      <c r="BS49" s="301">
        <v>0</v>
      </c>
      <c r="BT49" s="301"/>
      <c r="BU49" s="301"/>
      <c r="BV49" s="301"/>
      <c r="BW49" s="301"/>
      <c r="BX49" s="301"/>
      <c r="BY49" s="302">
        <v>0</v>
      </c>
      <c r="BZ49" s="302"/>
      <c r="CA49" s="302"/>
      <c r="CB49" s="302"/>
      <c r="CC49" s="302"/>
      <c r="CD49" s="302"/>
      <c r="CE49" s="302">
        <v>3</v>
      </c>
      <c r="CF49" s="302"/>
      <c r="CG49" s="302"/>
      <c r="CH49" s="302"/>
      <c r="CI49" s="302"/>
      <c r="CJ49" s="302"/>
      <c r="CK49" s="301">
        <v>0</v>
      </c>
      <c r="CL49" s="301"/>
      <c r="CM49" s="301"/>
      <c r="CN49" s="301"/>
      <c r="CO49" s="301"/>
      <c r="CP49" s="301"/>
      <c r="CQ49" s="301"/>
      <c r="CR49" s="301">
        <v>0</v>
      </c>
      <c r="CS49" s="301"/>
      <c r="CT49" s="301"/>
      <c r="CU49" s="301"/>
      <c r="CV49" s="301"/>
      <c r="CW49" s="301"/>
      <c r="CX49" s="301"/>
      <c r="CY49" s="302">
        <v>3</v>
      </c>
      <c r="CZ49" s="302"/>
      <c r="DA49" s="302"/>
      <c r="DB49" s="302"/>
      <c r="DC49" s="302"/>
      <c r="DD49" s="302"/>
      <c r="DE49" s="302"/>
      <c r="DF49" s="302">
        <v>0</v>
      </c>
      <c r="DG49" s="302"/>
      <c r="DH49" s="302"/>
      <c r="DI49" s="302"/>
      <c r="DJ49" s="302"/>
      <c r="DK49" s="302"/>
      <c r="DL49" s="302"/>
      <c r="DM49" s="302">
        <v>0</v>
      </c>
      <c r="DN49" s="302"/>
      <c r="DO49" s="302"/>
      <c r="DP49" s="302"/>
      <c r="DQ49" s="302"/>
      <c r="DR49" s="302"/>
      <c r="DS49" s="302"/>
    </row>
    <row r="50" spans="1:123" s="19" customFormat="1" ht="17.25" customHeight="1" x14ac:dyDescent="0.2">
      <c r="A50" s="187">
        <v>26</v>
      </c>
      <c r="B50" s="187"/>
      <c r="C50" s="187"/>
      <c r="D50" s="187" t="s">
        <v>386</v>
      </c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283" t="s">
        <v>387</v>
      </c>
      <c r="P50" s="283"/>
      <c r="Q50" s="283"/>
      <c r="R50" s="283"/>
      <c r="S50" s="283"/>
      <c r="T50" s="283"/>
      <c r="U50" s="283"/>
      <c r="V50" s="283"/>
      <c r="W50" s="283"/>
      <c r="X50" s="283"/>
      <c r="Y50" s="283"/>
      <c r="Z50" s="295" t="s">
        <v>748</v>
      </c>
      <c r="AA50" s="296"/>
      <c r="AB50" s="296"/>
      <c r="AC50" s="296"/>
      <c r="AD50" s="296"/>
      <c r="AE50" s="296"/>
      <c r="AF50" s="296"/>
      <c r="AG50" s="296"/>
      <c r="AH50" s="296"/>
      <c r="AI50" s="296"/>
      <c r="AJ50" s="297"/>
      <c r="AK50" s="233" t="s">
        <v>12</v>
      </c>
      <c r="AL50" s="284"/>
      <c r="AM50" s="284"/>
      <c r="AN50" s="284"/>
      <c r="AO50" s="284"/>
      <c r="AP50" s="284"/>
      <c r="AQ50" s="285"/>
      <c r="AR50" s="180" t="s">
        <v>12</v>
      </c>
      <c r="AS50" s="181"/>
      <c r="AT50" s="181"/>
      <c r="AU50" s="181"/>
      <c r="AV50" s="181"/>
      <c r="AW50" s="182"/>
      <c r="AX50" s="233" t="s">
        <v>12</v>
      </c>
      <c r="AY50" s="284"/>
      <c r="AZ50" s="284"/>
      <c r="BA50" s="284"/>
      <c r="BB50" s="284"/>
      <c r="BC50" s="284"/>
      <c r="BD50" s="285"/>
      <c r="BE50" s="180" t="s">
        <v>12</v>
      </c>
      <c r="BF50" s="181"/>
      <c r="BG50" s="181"/>
      <c r="BH50" s="181"/>
      <c r="BI50" s="181"/>
      <c r="BJ50" s="181"/>
      <c r="BK50" s="182"/>
      <c r="BL50" s="302">
        <v>3</v>
      </c>
      <c r="BM50" s="302"/>
      <c r="BN50" s="302"/>
      <c r="BO50" s="302"/>
      <c r="BP50" s="302"/>
      <c r="BQ50" s="302"/>
      <c r="BR50" s="302"/>
      <c r="BS50" s="301">
        <v>0</v>
      </c>
      <c r="BT50" s="301"/>
      <c r="BU50" s="301"/>
      <c r="BV50" s="301"/>
      <c r="BW50" s="301"/>
      <c r="BX50" s="301"/>
      <c r="BY50" s="302">
        <v>3</v>
      </c>
      <c r="BZ50" s="302"/>
      <c r="CA50" s="302"/>
      <c r="CB50" s="302"/>
      <c r="CC50" s="302"/>
      <c r="CD50" s="302"/>
      <c r="CE50" s="302">
        <v>0</v>
      </c>
      <c r="CF50" s="302"/>
      <c r="CG50" s="302"/>
      <c r="CH50" s="302"/>
      <c r="CI50" s="302"/>
      <c r="CJ50" s="302"/>
      <c r="CK50" s="301">
        <v>0</v>
      </c>
      <c r="CL50" s="301"/>
      <c r="CM50" s="301"/>
      <c r="CN50" s="301"/>
      <c r="CO50" s="301"/>
      <c r="CP50" s="301"/>
      <c r="CQ50" s="301"/>
      <c r="CR50" s="301">
        <v>0</v>
      </c>
      <c r="CS50" s="301"/>
      <c r="CT50" s="301"/>
      <c r="CU50" s="301"/>
      <c r="CV50" s="301"/>
      <c r="CW50" s="301"/>
      <c r="CX50" s="301"/>
      <c r="CY50" s="302">
        <v>3</v>
      </c>
      <c r="CZ50" s="302"/>
      <c r="DA50" s="302"/>
      <c r="DB50" s="302"/>
      <c r="DC50" s="302"/>
      <c r="DD50" s="302"/>
      <c r="DE50" s="302"/>
      <c r="DF50" s="302">
        <v>0</v>
      </c>
      <c r="DG50" s="302"/>
      <c r="DH50" s="302"/>
      <c r="DI50" s="302"/>
      <c r="DJ50" s="302"/>
      <c r="DK50" s="302"/>
      <c r="DL50" s="302"/>
      <c r="DM50" s="302">
        <v>0</v>
      </c>
      <c r="DN50" s="302"/>
      <c r="DO50" s="302"/>
      <c r="DP50" s="302"/>
      <c r="DQ50" s="302"/>
      <c r="DR50" s="302"/>
      <c r="DS50" s="302"/>
    </row>
    <row r="51" spans="1:123" s="19" customFormat="1" ht="17.25" customHeight="1" x14ac:dyDescent="0.2">
      <c r="A51" s="187">
        <v>27</v>
      </c>
      <c r="B51" s="187"/>
      <c r="C51" s="187"/>
      <c r="D51" s="187" t="s">
        <v>386</v>
      </c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283" t="s">
        <v>387</v>
      </c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95" t="s">
        <v>749</v>
      </c>
      <c r="AA51" s="296"/>
      <c r="AB51" s="296"/>
      <c r="AC51" s="296"/>
      <c r="AD51" s="296"/>
      <c r="AE51" s="296"/>
      <c r="AF51" s="296"/>
      <c r="AG51" s="296"/>
      <c r="AH51" s="296"/>
      <c r="AI51" s="296"/>
      <c r="AJ51" s="297"/>
      <c r="AK51" s="233" t="s">
        <v>751</v>
      </c>
      <c r="AL51" s="284"/>
      <c r="AM51" s="284"/>
      <c r="AN51" s="284"/>
      <c r="AO51" s="284"/>
      <c r="AP51" s="284"/>
      <c r="AQ51" s="285"/>
      <c r="AR51" s="180">
        <v>10</v>
      </c>
      <c r="AS51" s="181"/>
      <c r="AT51" s="181"/>
      <c r="AU51" s="181"/>
      <c r="AV51" s="181"/>
      <c r="AW51" s="182"/>
      <c r="AX51" s="233" t="s">
        <v>12</v>
      </c>
      <c r="AY51" s="284"/>
      <c r="AZ51" s="284"/>
      <c r="BA51" s="284"/>
      <c r="BB51" s="284"/>
      <c r="BC51" s="284"/>
      <c r="BD51" s="285"/>
      <c r="BE51" s="180" t="s">
        <v>12</v>
      </c>
      <c r="BF51" s="181"/>
      <c r="BG51" s="181"/>
      <c r="BH51" s="181"/>
      <c r="BI51" s="181"/>
      <c r="BJ51" s="181"/>
      <c r="BK51" s="182"/>
      <c r="BL51" s="302">
        <v>6</v>
      </c>
      <c r="BM51" s="302"/>
      <c r="BN51" s="302"/>
      <c r="BO51" s="302"/>
      <c r="BP51" s="302"/>
      <c r="BQ51" s="302"/>
      <c r="BR51" s="302"/>
      <c r="BS51" s="301">
        <v>0</v>
      </c>
      <c r="BT51" s="301"/>
      <c r="BU51" s="301"/>
      <c r="BV51" s="301"/>
      <c r="BW51" s="301"/>
      <c r="BX51" s="301"/>
      <c r="BY51" s="302">
        <v>0</v>
      </c>
      <c r="BZ51" s="302"/>
      <c r="CA51" s="302"/>
      <c r="CB51" s="302"/>
      <c r="CC51" s="302"/>
      <c r="CD51" s="302"/>
      <c r="CE51" s="302">
        <v>4</v>
      </c>
      <c r="CF51" s="302"/>
      <c r="CG51" s="302"/>
      <c r="CH51" s="302"/>
      <c r="CI51" s="302"/>
      <c r="CJ51" s="302"/>
      <c r="CK51" s="301">
        <v>0</v>
      </c>
      <c r="CL51" s="301"/>
      <c r="CM51" s="301"/>
      <c r="CN51" s="301"/>
      <c r="CO51" s="301"/>
      <c r="CP51" s="301"/>
      <c r="CQ51" s="301"/>
      <c r="CR51" s="301">
        <v>0</v>
      </c>
      <c r="CS51" s="301"/>
      <c r="CT51" s="301"/>
      <c r="CU51" s="301"/>
      <c r="CV51" s="301"/>
      <c r="CW51" s="301"/>
      <c r="CX51" s="301"/>
      <c r="CY51" s="302">
        <v>2</v>
      </c>
      <c r="CZ51" s="302"/>
      <c r="DA51" s="302"/>
      <c r="DB51" s="302"/>
      <c r="DC51" s="302"/>
      <c r="DD51" s="302"/>
      <c r="DE51" s="302"/>
      <c r="DF51" s="302">
        <v>2</v>
      </c>
      <c r="DG51" s="302"/>
      <c r="DH51" s="302"/>
      <c r="DI51" s="302"/>
      <c r="DJ51" s="302"/>
      <c r="DK51" s="302"/>
      <c r="DL51" s="302"/>
      <c r="DM51" s="302">
        <v>2</v>
      </c>
      <c r="DN51" s="302"/>
      <c r="DO51" s="302"/>
      <c r="DP51" s="302"/>
      <c r="DQ51" s="302"/>
      <c r="DR51" s="302"/>
      <c r="DS51" s="302"/>
    </row>
    <row r="52" spans="1:123" s="19" customFormat="1" ht="17.25" customHeight="1" x14ac:dyDescent="0.2">
      <c r="A52" s="187">
        <v>28</v>
      </c>
      <c r="B52" s="187"/>
      <c r="C52" s="187"/>
      <c r="D52" s="187" t="s">
        <v>386</v>
      </c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283" t="s">
        <v>387</v>
      </c>
      <c r="P52" s="283"/>
      <c r="Q52" s="283"/>
      <c r="R52" s="283"/>
      <c r="S52" s="283"/>
      <c r="T52" s="283"/>
      <c r="U52" s="283"/>
      <c r="V52" s="283"/>
      <c r="W52" s="283"/>
      <c r="X52" s="283"/>
      <c r="Y52" s="283"/>
      <c r="Z52" s="295" t="s">
        <v>748</v>
      </c>
      <c r="AA52" s="296"/>
      <c r="AB52" s="296"/>
      <c r="AC52" s="296"/>
      <c r="AD52" s="296"/>
      <c r="AE52" s="296"/>
      <c r="AF52" s="296"/>
      <c r="AG52" s="296"/>
      <c r="AH52" s="296"/>
      <c r="AI52" s="296"/>
      <c r="AJ52" s="297"/>
      <c r="AK52" s="233" t="s">
        <v>12</v>
      </c>
      <c r="AL52" s="284"/>
      <c r="AM52" s="284"/>
      <c r="AN52" s="284"/>
      <c r="AO52" s="284"/>
      <c r="AP52" s="284"/>
      <c r="AQ52" s="285"/>
      <c r="AR52" s="180" t="s">
        <v>12</v>
      </c>
      <c r="AS52" s="181"/>
      <c r="AT52" s="181"/>
      <c r="AU52" s="181"/>
      <c r="AV52" s="181"/>
      <c r="AW52" s="182"/>
      <c r="AX52" s="233" t="s">
        <v>12</v>
      </c>
      <c r="AY52" s="284"/>
      <c r="AZ52" s="284"/>
      <c r="BA52" s="284"/>
      <c r="BB52" s="284"/>
      <c r="BC52" s="284"/>
      <c r="BD52" s="285"/>
      <c r="BE52" s="180" t="s">
        <v>12</v>
      </c>
      <c r="BF52" s="181"/>
      <c r="BG52" s="181"/>
      <c r="BH52" s="181"/>
      <c r="BI52" s="181"/>
      <c r="BJ52" s="181"/>
      <c r="BK52" s="182"/>
      <c r="BL52" s="302">
        <v>0</v>
      </c>
      <c r="BM52" s="302"/>
      <c r="BN52" s="302"/>
      <c r="BO52" s="302"/>
      <c r="BP52" s="302"/>
      <c r="BQ52" s="302"/>
      <c r="BR52" s="302"/>
      <c r="BS52" s="301">
        <v>0</v>
      </c>
      <c r="BT52" s="301"/>
      <c r="BU52" s="301"/>
      <c r="BV52" s="301"/>
      <c r="BW52" s="301"/>
      <c r="BX52" s="301"/>
      <c r="BY52" s="302">
        <v>0</v>
      </c>
      <c r="BZ52" s="302"/>
      <c r="CA52" s="302"/>
      <c r="CB52" s="302"/>
      <c r="CC52" s="302"/>
      <c r="CD52" s="302"/>
      <c r="CE52" s="302">
        <v>0</v>
      </c>
      <c r="CF52" s="302"/>
      <c r="CG52" s="302"/>
      <c r="CH52" s="302"/>
      <c r="CI52" s="302"/>
      <c r="CJ52" s="302"/>
      <c r="CK52" s="301">
        <v>0</v>
      </c>
      <c r="CL52" s="301"/>
      <c r="CM52" s="301"/>
      <c r="CN52" s="301"/>
      <c r="CO52" s="301"/>
      <c r="CP52" s="301"/>
      <c r="CQ52" s="301"/>
      <c r="CR52" s="301">
        <v>0</v>
      </c>
      <c r="CS52" s="301"/>
      <c r="CT52" s="301"/>
      <c r="CU52" s="301"/>
      <c r="CV52" s="301"/>
      <c r="CW52" s="301"/>
      <c r="CX52" s="301"/>
      <c r="CY52" s="302">
        <v>0</v>
      </c>
      <c r="CZ52" s="302"/>
      <c r="DA52" s="302"/>
      <c r="DB52" s="302"/>
      <c r="DC52" s="302"/>
      <c r="DD52" s="302"/>
      <c r="DE52" s="302"/>
      <c r="DF52" s="302">
        <v>0</v>
      </c>
      <c r="DG52" s="302"/>
      <c r="DH52" s="302"/>
      <c r="DI52" s="302"/>
      <c r="DJ52" s="302"/>
      <c r="DK52" s="302"/>
      <c r="DL52" s="302"/>
      <c r="DM52" s="302">
        <v>0</v>
      </c>
      <c r="DN52" s="302"/>
      <c r="DO52" s="302"/>
      <c r="DP52" s="302"/>
      <c r="DQ52" s="302"/>
      <c r="DR52" s="302"/>
      <c r="DS52" s="302"/>
    </row>
    <row r="53" spans="1:123" s="19" customFormat="1" ht="17.25" customHeight="1" x14ac:dyDescent="0.2">
      <c r="A53" s="187">
        <v>29</v>
      </c>
      <c r="B53" s="187"/>
      <c r="C53" s="187"/>
      <c r="D53" s="187" t="s">
        <v>386</v>
      </c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283" t="s">
        <v>387</v>
      </c>
      <c r="P53" s="283"/>
      <c r="Q53" s="283"/>
      <c r="R53" s="283"/>
      <c r="S53" s="283"/>
      <c r="T53" s="283"/>
      <c r="U53" s="283"/>
      <c r="V53" s="283"/>
      <c r="W53" s="283"/>
      <c r="X53" s="283"/>
      <c r="Y53" s="283"/>
      <c r="Z53" s="295" t="s">
        <v>746</v>
      </c>
      <c r="AA53" s="296"/>
      <c r="AB53" s="296"/>
      <c r="AC53" s="296"/>
      <c r="AD53" s="296"/>
      <c r="AE53" s="296"/>
      <c r="AF53" s="296"/>
      <c r="AG53" s="296"/>
      <c r="AH53" s="296"/>
      <c r="AI53" s="296"/>
      <c r="AJ53" s="297"/>
      <c r="AK53" s="233" t="s">
        <v>12</v>
      </c>
      <c r="AL53" s="284"/>
      <c r="AM53" s="284"/>
      <c r="AN53" s="284"/>
      <c r="AO53" s="284"/>
      <c r="AP53" s="284"/>
      <c r="AQ53" s="285"/>
      <c r="AR53" s="180" t="s">
        <v>12</v>
      </c>
      <c r="AS53" s="181"/>
      <c r="AT53" s="181"/>
      <c r="AU53" s="181"/>
      <c r="AV53" s="181"/>
      <c r="AW53" s="182"/>
      <c r="AX53" s="233" t="s">
        <v>12</v>
      </c>
      <c r="AY53" s="284"/>
      <c r="AZ53" s="284"/>
      <c r="BA53" s="284"/>
      <c r="BB53" s="284"/>
      <c r="BC53" s="284"/>
      <c r="BD53" s="285"/>
      <c r="BE53" s="180" t="s">
        <v>12</v>
      </c>
      <c r="BF53" s="181"/>
      <c r="BG53" s="181"/>
      <c r="BH53" s="181"/>
      <c r="BI53" s="181"/>
      <c r="BJ53" s="181"/>
      <c r="BK53" s="182"/>
      <c r="BL53" s="302">
        <v>1</v>
      </c>
      <c r="BM53" s="302"/>
      <c r="BN53" s="302"/>
      <c r="BO53" s="302"/>
      <c r="BP53" s="302"/>
      <c r="BQ53" s="302"/>
      <c r="BR53" s="302"/>
      <c r="BS53" s="301">
        <v>0</v>
      </c>
      <c r="BT53" s="301"/>
      <c r="BU53" s="301"/>
      <c r="BV53" s="301"/>
      <c r="BW53" s="301"/>
      <c r="BX53" s="301"/>
      <c r="BY53" s="302">
        <v>1</v>
      </c>
      <c r="BZ53" s="302"/>
      <c r="CA53" s="302"/>
      <c r="CB53" s="302"/>
      <c r="CC53" s="302"/>
      <c r="CD53" s="302"/>
      <c r="CE53" s="302">
        <v>0</v>
      </c>
      <c r="CF53" s="302"/>
      <c r="CG53" s="302"/>
      <c r="CH53" s="302"/>
      <c r="CI53" s="302"/>
      <c r="CJ53" s="302"/>
      <c r="CK53" s="301">
        <v>0</v>
      </c>
      <c r="CL53" s="301"/>
      <c r="CM53" s="301"/>
      <c r="CN53" s="301"/>
      <c r="CO53" s="301"/>
      <c r="CP53" s="301"/>
      <c r="CQ53" s="301"/>
      <c r="CR53" s="301">
        <v>0</v>
      </c>
      <c r="CS53" s="301"/>
      <c r="CT53" s="301"/>
      <c r="CU53" s="301"/>
      <c r="CV53" s="301"/>
      <c r="CW53" s="301"/>
      <c r="CX53" s="301"/>
      <c r="CY53" s="302">
        <v>1</v>
      </c>
      <c r="CZ53" s="302"/>
      <c r="DA53" s="302"/>
      <c r="DB53" s="302"/>
      <c r="DC53" s="302"/>
      <c r="DD53" s="302"/>
      <c r="DE53" s="302"/>
      <c r="DF53" s="302">
        <v>0</v>
      </c>
      <c r="DG53" s="302"/>
      <c r="DH53" s="302"/>
      <c r="DI53" s="302"/>
      <c r="DJ53" s="302"/>
      <c r="DK53" s="302"/>
      <c r="DL53" s="302"/>
      <c r="DM53" s="302">
        <v>0</v>
      </c>
      <c r="DN53" s="302"/>
      <c r="DO53" s="302"/>
      <c r="DP53" s="302"/>
      <c r="DQ53" s="302"/>
      <c r="DR53" s="302"/>
      <c r="DS53" s="302"/>
    </row>
    <row r="54" spans="1:123" s="19" customFormat="1" ht="17.25" customHeight="1" x14ac:dyDescent="0.2">
      <c r="A54" s="187">
        <v>30</v>
      </c>
      <c r="B54" s="187"/>
      <c r="C54" s="187"/>
      <c r="D54" s="187" t="s">
        <v>386</v>
      </c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283" t="s">
        <v>387</v>
      </c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95" t="s">
        <v>747</v>
      </c>
      <c r="AA54" s="296"/>
      <c r="AB54" s="296"/>
      <c r="AC54" s="296"/>
      <c r="AD54" s="296"/>
      <c r="AE54" s="296"/>
      <c r="AF54" s="296"/>
      <c r="AG54" s="296"/>
      <c r="AH54" s="296"/>
      <c r="AI54" s="296"/>
      <c r="AJ54" s="297"/>
      <c r="AK54" s="233" t="s">
        <v>12</v>
      </c>
      <c r="AL54" s="284"/>
      <c r="AM54" s="284"/>
      <c r="AN54" s="284"/>
      <c r="AO54" s="284"/>
      <c r="AP54" s="284"/>
      <c r="AQ54" s="285"/>
      <c r="AR54" s="180" t="s">
        <v>12</v>
      </c>
      <c r="AS54" s="181"/>
      <c r="AT54" s="181"/>
      <c r="AU54" s="181"/>
      <c r="AV54" s="181"/>
      <c r="AW54" s="182"/>
      <c r="AX54" s="233" t="s">
        <v>12</v>
      </c>
      <c r="AY54" s="284"/>
      <c r="AZ54" s="284"/>
      <c r="BA54" s="284"/>
      <c r="BB54" s="284"/>
      <c r="BC54" s="284"/>
      <c r="BD54" s="285"/>
      <c r="BE54" s="180" t="s">
        <v>12</v>
      </c>
      <c r="BF54" s="181"/>
      <c r="BG54" s="181"/>
      <c r="BH54" s="181"/>
      <c r="BI54" s="181"/>
      <c r="BJ54" s="181"/>
      <c r="BK54" s="182"/>
      <c r="BL54" s="302">
        <v>3</v>
      </c>
      <c r="BM54" s="302"/>
      <c r="BN54" s="302"/>
      <c r="BO54" s="302"/>
      <c r="BP54" s="302"/>
      <c r="BQ54" s="302"/>
      <c r="BR54" s="302"/>
      <c r="BS54" s="301">
        <v>0</v>
      </c>
      <c r="BT54" s="301"/>
      <c r="BU54" s="301"/>
      <c r="BV54" s="301"/>
      <c r="BW54" s="301"/>
      <c r="BX54" s="301"/>
      <c r="BY54" s="302">
        <v>0</v>
      </c>
      <c r="BZ54" s="302"/>
      <c r="CA54" s="302"/>
      <c r="CB54" s="302"/>
      <c r="CC54" s="302"/>
      <c r="CD54" s="302"/>
      <c r="CE54" s="302">
        <v>3</v>
      </c>
      <c r="CF54" s="302"/>
      <c r="CG54" s="302"/>
      <c r="CH54" s="302"/>
      <c r="CI54" s="302"/>
      <c r="CJ54" s="302"/>
      <c r="CK54" s="301">
        <v>0</v>
      </c>
      <c r="CL54" s="301"/>
      <c r="CM54" s="301"/>
      <c r="CN54" s="301"/>
      <c r="CO54" s="301"/>
      <c r="CP54" s="301"/>
      <c r="CQ54" s="301"/>
      <c r="CR54" s="301">
        <v>0</v>
      </c>
      <c r="CS54" s="301"/>
      <c r="CT54" s="301"/>
      <c r="CU54" s="301"/>
      <c r="CV54" s="301"/>
      <c r="CW54" s="301"/>
      <c r="CX54" s="301"/>
      <c r="CY54" s="302">
        <v>3</v>
      </c>
      <c r="CZ54" s="302"/>
      <c r="DA54" s="302"/>
      <c r="DB54" s="302"/>
      <c r="DC54" s="302"/>
      <c r="DD54" s="302"/>
      <c r="DE54" s="302"/>
      <c r="DF54" s="302">
        <v>0</v>
      </c>
      <c r="DG54" s="302"/>
      <c r="DH54" s="302"/>
      <c r="DI54" s="302"/>
      <c r="DJ54" s="302"/>
      <c r="DK54" s="302"/>
      <c r="DL54" s="302"/>
      <c r="DM54" s="302">
        <v>0</v>
      </c>
      <c r="DN54" s="302"/>
      <c r="DO54" s="302"/>
      <c r="DP54" s="302"/>
      <c r="DQ54" s="302"/>
      <c r="DR54" s="302"/>
      <c r="DS54" s="302"/>
    </row>
    <row r="55" spans="1:123" s="19" customFormat="1" ht="17.25" customHeight="1" x14ac:dyDescent="0.2">
      <c r="A55" s="187">
        <v>31</v>
      </c>
      <c r="B55" s="187"/>
      <c r="C55" s="187"/>
      <c r="D55" s="187" t="s">
        <v>386</v>
      </c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283" t="s">
        <v>387</v>
      </c>
      <c r="P55" s="283"/>
      <c r="Q55" s="283"/>
      <c r="R55" s="283"/>
      <c r="S55" s="283"/>
      <c r="T55" s="283"/>
      <c r="U55" s="283"/>
      <c r="V55" s="283"/>
      <c r="W55" s="283"/>
      <c r="X55" s="283"/>
      <c r="Y55" s="283"/>
      <c r="Z55" s="295" t="s">
        <v>750</v>
      </c>
      <c r="AA55" s="296"/>
      <c r="AB55" s="296"/>
      <c r="AC55" s="296"/>
      <c r="AD55" s="296"/>
      <c r="AE55" s="296"/>
      <c r="AF55" s="296"/>
      <c r="AG55" s="296"/>
      <c r="AH55" s="296"/>
      <c r="AI55" s="296"/>
      <c r="AJ55" s="297"/>
      <c r="AK55" s="233" t="s">
        <v>12</v>
      </c>
      <c r="AL55" s="284"/>
      <c r="AM55" s="284"/>
      <c r="AN55" s="284"/>
      <c r="AO55" s="284"/>
      <c r="AP55" s="284"/>
      <c r="AQ55" s="285"/>
      <c r="AR55" s="180" t="s">
        <v>12</v>
      </c>
      <c r="AS55" s="181"/>
      <c r="AT55" s="181"/>
      <c r="AU55" s="181"/>
      <c r="AV55" s="181"/>
      <c r="AW55" s="182"/>
      <c r="AX55" s="233" t="s">
        <v>12</v>
      </c>
      <c r="AY55" s="284"/>
      <c r="AZ55" s="284"/>
      <c r="BA55" s="284"/>
      <c r="BB55" s="284"/>
      <c r="BC55" s="284"/>
      <c r="BD55" s="285"/>
      <c r="BE55" s="180" t="s">
        <v>12</v>
      </c>
      <c r="BF55" s="181"/>
      <c r="BG55" s="181"/>
      <c r="BH55" s="181"/>
      <c r="BI55" s="181"/>
      <c r="BJ55" s="181"/>
      <c r="BK55" s="182"/>
      <c r="BL55" s="302">
        <v>6</v>
      </c>
      <c r="BM55" s="302"/>
      <c r="BN55" s="302"/>
      <c r="BO55" s="302"/>
      <c r="BP55" s="302"/>
      <c r="BQ55" s="302"/>
      <c r="BR55" s="302"/>
      <c r="BS55" s="301">
        <v>0</v>
      </c>
      <c r="BT55" s="301"/>
      <c r="BU55" s="301"/>
      <c r="BV55" s="301"/>
      <c r="BW55" s="301"/>
      <c r="BX55" s="301"/>
      <c r="BY55" s="302">
        <v>0</v>
      </c>
      <c r="BZ55" s="302"/>
      <c r="CA55" s="302"/>
      <c r="CB55" s="302"/>
      <c r="CC55" s="302"/>
      <c r="CD55" s="302"/>
      <c r="CE55" s="302">
        <v>4</v>
      </c>
      <c r="CF55" s="302"/>
      <c r="CG55" s="302"/>
      <c r="CH55" s="302"/>
      <c r="CI55" s="302"/>
      <c r="CJ55" s="302"/>
      <c r="CK55" s="301">
        <v>0</v>
      </c>
      <c r="CL55" s="301"/>
      <c r="CM55" s="301"/>
      <c r="CN55" s="301"/>
      <c r="CO55" s="301"/>
      <c r="CP55" s="301"/>
      <c r="CQ55" s="301"/>
      <c r="CR55" s="301">
        <v>0</v>
      </c>
      <c r="CS55" s="301"/>
      <c r="CT55" s="301"/>
      <c r="CU55" s="301"/>
      <c r="CV55" s="301"/>
      <c r="CW55" s="301"/>
      <c r="CX55" s="301"/>
      <c r="CY55" s="302">
        <v>2</v>
      </c>
      <c r="CZ55" s="302"/>
      <c r="DA55" s="302"/>
      <c r="DB55" s="302"/>
      <c r="DC55" s="302"/>
      <c r="DD55" s="302"/>
      <c r="DE55" s="302"/>
      <c r="DF55" s="302">
        <v>2</v>
      </c>
      <c r="DG55" s="302"/>
      <c r="DH55" s="302"/>
      <c r="DI55" s="302"/>
      <c r="DJ55" s="302"/>
      <c r="DK55" s="302"/>
      <c r="DL55" s="302"/>
      <c r="DM55" s="302">
        <v>2</v>
      </c>
      <c r="DN55" s="302"/>
      <c r="DO55" s="302"/>
      <c r="DP55" s="302"/>
      <c r="DQ55" s="302"/>
      <c r="DR55" s="302"/>
      <c r="DS55" s="302"/>
    </row>
    <row r="56" spans="1:123" s="19" customFormat="1" ht="24.75" customHeight="1" x14ac:dyDescent="0.2">
      <c r="A56" s="187">
        <v>32</v>
      </c>
      <c r="B56" s="187"/>
      <c r="C56" s="187"/>
      <c r="D56" s="187" t="s">
        <v>386</v>
      </c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283" t="s">
        <v>387</v>
      </c>
      <c r="P56" s="283"/>
      <c r="Q56" s="283"/>
      <c r="R56" s="283"/>
      <c r="S56" s="283"/>
      <c r="T56" s="283"/>
      <c r="U56" s="283"/>
      <c r="V56" s="283"/>
      <c r="W56" s="283"/>
      <c r="X56" s="283"/>
      <c r="Y56" s="283"/>
      <c r="Z56" s="288" t="s">
        <v>734</v>
      </c>
      <c r="AA56" s="289"/>
      <c r="AB56" s="289"/>
      <c r="AC56" s="289"/>
      <c r="AD56" s="289"/>
      <c r="AE56" s="289"/>
      <c r="AF56" s="289"/>
      <c r="AG56" s="289"/>
      <c r="AH56" s="289"/>
      <c r="AI56" s="289"/>
      <c r="AJ56" s="290"/>
      <c r="AK56" s="187" t="s">
        <v>743</v>
      </c>
      <c r="AL56" s="187"/>
      <c r="AM56" s="187"/>
      <c r="AN56" s="187"/>
      <c r="AO56" s="187"/>
      <c r="AP56" s="187"/>
      <c r="AQ56" s="187"/>
      <c r="AR56" s="187">
        <v>10</v>
      </c>
      <c r="AS56" s="187"/>
      <c r="AT56" s="187"/>
      <c r="AU56" s="187"/>
      <c r="AV56" s="187"/>
      <c r="AW56" s="187"/>
      <c r="AX56" s="286" t="s">
        <v>755</v>
      </c>
      <c r="AY56" s="286"/>
      <c r="AZ56" s="286"/>
      <c r="BA56" s="286"/>
      <c r="BB56" s="286"/>
      <c r="BC56" s="286"/>
      <c r="BD56" s="286"/>
      <c r="BE56" s="187">
        <v>10</v>
      </c>
      <c r="BF56" s="187"/>
      <c r="BG56" s="187"/>
      <c r="BH56" s="187"/>
      <c r="BI56" s="187"/>
      <c r="BJ56" s="187"/>
      <c r="BK56" s="187"/>
      <c r="BL56" s="302">
        <v>74</v>
      </c>
      <c r="BM56" s="302"/>
      <c r="BN56" s="302"/>
      <c r="BO56" s="302"/>
      <c r="BP56" s="302"/>
      <c r="BQ56" s="302"/>
      <c r="BR56" s="302"/>
      <c r="BS56" s="301">
        <v>0</v>
      </c>
      <c r="BT56" s="301"/>
      <c r="BU56" s="301"/>
      <c r="BV56" s="301"/>
      <c r="BW56" s="301"/>
      <c r="BX56" s="301"/>
      <c r="BY56" s="302">
        <v>0</v>
      </c>
      <c r="BZ56" s="302"/>
      <c r="CA56" s="302"/>
      <c r="CB56" s="302"/>
      <c r="CC56" s="302"/>
      <c r="CD56" s="302"/>
      <c r="CE56" s="302">
        <v>74</v>
      </c>
      <c r="CF56" s="302"/>
      <c r="CG56" s="302"/>
      <c r="CH56" s="302"/>
      <c r="CI56" s="302"/>
      <c r="CJ56" s="302"/>
      <c r="CK56" s="301">
        <v>0</v>
      </c>
      <c r="CL56" s="301"/>
      <c r="CM56" s="301"/>
      <c r="CN56" s="301"/>
      <c r="CO56" s="301"/>
      <c r="CP56" s="301"/>
      <c r="CQ56" s="301"/>
      <c r="CR56" s="301">
        <v>0</v>
      </c>
      <c r="CS56" s="301"/>
      <c r="CT56" s="301"/>
      <c r="CU56" s="301"/>
      <c r="CV56" s="301"/>
      <c r="CW56" s="301"/>
      <c r="CX56" s="301"/>
      <c r="CY56" s="302">
        <v>0</v>
      </c>
      <c r="CZ56" s="302"/>
      <c r="DA56" s="302"/>
      <c r="DB56" s="302"/>
      <c r="DC56" s="302"/>
      <c r="DD56" s="302"/>
      <c r="DE56" s="302"/>
      <c r="DF56" s="302">
        <v>74</v>
      </c>
      <c r="DG56" s="302"/>
      <c r="DH56" s="302"/>
      <c r="DI56" s="302"/>
      <c r="DJ56" s="302"/>
      <c r="DK56" s="302"/>
      <c r="DL56" s="302"/>
      <c r="DM56" s="302">
        <v>0</v>
      </c>
      <c r="DN56" s="302"/>
      <c r="DO56" s="302"/>
      <c r="DP56" s="302"/>
      <c r="DQ56" s="302"/>
      <c r="DR56" s="302"/>
      <c r="DS56" s="302"/>
    </row>
    <row r="57" spans="1:123" s="19" customFormat="1" ht="29.25" customHeight="1" x14ac:dyDescent="0.2">
      <c r="A57" s="187">
        <v>33</v>
      </c>
      <c r="B57" s="187"/>
      <c r="C57" s="187"/>
      <c r="D57" s="187" t="s">
        <v>386</v>
      </c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283" t="s">
        <v>387</v>
      </c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8" t="s">
        <v>752</v>
      </c>
      <c r="AA57" s="289"/>
      <c r="AB57" s="289"/>
      <c r="AC57" s="289"/>
      <c r="AD57" s="289"/>
      <c r="AE57" s="289"/>
      <c r="AF57" s="289"/>
      <c r="AG57" s="289"/>
      <c r="AH57" s="289"/>
      <c r="AI57" s="289"/>
      <c r="AJ57" s="290"/>
      <c r="AK57" s="233" t="s">
        <v>753</v>
      </c>
      <c r="AL57" s="284"/>
      <c r="AM57" s="284"/>
      <c r="AN57" s="284"/>
      <c r="AO57" s="284"/>
      <c r="AP57" s="284"/>
      <c r="AQ57" s="285"/>
      <c r="AR57" s="187">
        <v>10</v>
      </c>
      <c r="AS57" s="187"/>
      <c r="AT57" s="187"/>
      <c r="AU57" s="187"/>
      <c r="AV57" s="187"/>
      <c r="AW57" s="187"/>
      <c r="AX57" s="233" t="s">
        <v>754</v>
      </c>
      <c r="AY57" s="284"/>
      <c r="AZ57" s="284"/>
      <c r="BA57" s="284"/>
      <c r="BB57" s="284"/>
      <c r="BC57" s="284"/>
      <c r="BD57" s="285"/>
      <c r="BE57" s="187">
        <v>0.4</v>
      </c>
      <c r="BF57" s="187"/>
      <c r="BG57" s="187"/>
      <c r="BH57" s="187"/>
      <c r="BI57" s="187"/>
      <c r="BJ57" s="187"/>
      <c r="BK57" s="187"/>
      <c r="BL57" s="302">
        <v>50</v>
      </c>
      <c r="BM57" s="302"/>
      <c r="BN57" s="302"/>
      <c r="BO57" s="302"/>
      <c r="BP57" s="302"/>
      <c r="BQ57" s="302"/>
      <c r="BR57" s="302"/>
      <c r="BS57" s="301">
        <v>0</v>
      </c>
      <c r="BT57" s="301"/>
      <c r="BU57" s="301"/>
      <c r="BV57" s="301"/>
      <c r="BW57" s="301"/>
      <c r="BX57" s="301"/>
      <c r="BY57" s="302">
        <v>0</v>
      </c>
      <c r="BZ57" s="302"/>
      <c r="CA57" s="302"/>
      <c r="CB57" s="302"/>
      <c r="CC57" s="302"/>
      <c r="CD57" s="302"/>
      <c r="CE57" s="302">
        <v>50</v>
      </c>
      <c r="CF57" s="302"/>
      <c r="CG57" s="302"/>
      <c r="CH57" s="302"/>
      <c r="CI57" s="302"/>
      <c r="CJ57" s="302"/>
      <c r="CK57" s="301">
        <v>0</v>
      </c>
      <c r="CL57" s="301"/>
      <c r="CM57" s="301"/>
      <c r="CN57" s="301"/>
      <c r="CO57" s="301"/>
      <c r="CP57" s="301"/>
      <c r="CQ57" s="301"/>
      <c r="CR57" s="301">
        <v>0</v>
      </c>
      <c r="CS57" s="301"/>
      <c r="CT57" s="301"/>
      <c r="CU57" s="301"/>
      <c r="CV57" s="301"/>
      <c r="CW57" s="301"/>
      <c r="CX57" s="301"/>
      <c r="CY57" s="302">
        <v>0</v>
      </c>
      <c r="CZ57" s="302"/>
      <c r="DA57" s="302"/>
      <c r="DB57" s="302"/>
      <c r="DC57" s="302"/>
      <c r="DD57" s="302"/>
      <c r="DE57" s="302"/>
      <c r="DF57" s="302">
        <v>50</v>
      </c>
      <c r="DG57" s="302"/>
      <c r="DH57" s="302"/>
      <c r="DI57" s="302"/>
      <c r="DJ57" s="302"/>
      <c r="DK57" s="302"/>
      <c r="DL57" s="302"/>
      <c r="DM57" s="302">
        <v>0</v>
      </c>
      <c r="DN57" s="302"/>
      <c r="DO57" s="302"/>
      <c r="DP57" s="302"/>
      <c r="DQ57" s="302"/>
      <c r="DR57" s="302"/>
      <c r="DS57" s="302"/>
    </row>
    <row r="58" spans="1:123" s="19" customFormat="1" ht="28.5" customHeight="1" x14ac:dyDescent="0.2">
      <c r="A58" s="187">
        <v>34</v>
      </c>
      <c r="B58" s="187"/>
      <c r="C58" s="187"/>
      <c r="D58" s="187" t="s">
        <v>386</v>
      </c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283" t="s">
        <v>387</v>
      </c>
      <c r="P58" s="283"/>
      <c r="Q58" s="283"/>
      <c r="R58" s="283"/>
      <c r="S58" s="283"/>
      <c r="T58" s="283"/>
      <c r="U58" s="283"/>
      <c r="V58" s="283"/>
      <c r="W58" s="283"/>
      <c r="X58" s="283"/>
      <c r="Y58" s="283"/>
      <c r="Z58" s="288" t="s">
        <v>752</v>
      </c>
      <c r="AA58" s="289"/>
      <c r="AB58" s="289"/>
      <c r="AC58" s="289"/>
      <c r="AD58" s="289"/>
      <c r="AE58" s="289"/>
      <c r="AF58" s="289"/>
      <c r="AG58" s="289"/>
      <c r="AH58" s="289"/>
      <c r="AI58" s="289"/>
      <c r="AJ58" s="290"/>
      <c r="AK58" s="233" t="s">
        <v>769</v>
      </c>
      <c r="AL58" s="284"/>
      <c r="AM58" s="284"/>
      <c r="AN58" s="284"/>
      <c r="AO58" s="284"/>
      <c r="AP58" s="284"/>
      <c r="AQ58" s="285"/>
      <c r="AR58" s="187">
        <v>10</v>
      </c>
      <c r="AS58" s="187"/>
      <c r="AT58" s="187"/>
      <c r="AU58" s="187"/>
      <c r="AV58" s="187"/>
      <c r="AW58" s="187"/>
      <c r="AX58" s="187" t="s">
        <v>767</v>
      </c>
      <c r="AY58" s="187"/>
      <c r="AZ58" s="187"/>
      <c r="BA58" s="187"/>
      <c r="BB58" s="187"/>
      <c r="BC58" s="187"/>
      <c r="BD58" s="187"/>
      <c r="BE58" s="187">
        <v>0.4</v>
      </c>
      <c r="BF58" s="187"/>
      <c r="BG58" s="187"/>
      <c r="BH58" s="187"/>
      <c r="BI58" s="187"/>
      <c r="BJ58" s="187"/>
      <c r="BK58" s="187"/>
      <c r="BL58" s="302">
        <v>50</v>
      </c>
      <c r="BM58" s="302"/>
      <c r="BN58" s="302"/>
      <c r="BO58" s="302"/>
      <c r="BP58" s="302"/>
      <c r="BQ58" s="302"/>
      <c r="BR58" s="302"/>
      <c r="BS58" s="301">
        <v>0</v>
      </c>
      <c r="BT58" s="301"/>
      <c r="BU58" s="301"/>
      <c r="BV58" s="301"/>
      <c r="BW58" s="301"/>
      <c r="BX58" s="301"/>
      <c r="BY58" s="302">
        <v>0</v>
      </c>
      <c r="BZ58" s="302"/>
      <c r="CA58" s="302"/>
      <c r="CB58" s="302"/>
      <c r="CC58" s="302"/>
      <c r="CD58" s="302"/>
      <c r="CE58" s="302">
        <v>50</v>
      </c>
      <c r="CF58" s="302"/>
      <c r="CG58" s="302"/>
      <c r="CH58" s="302"/>
      <c r="CI58" s="302"/>
      <c r="CJ58" s="302"/>
      <c r="CK58" s="301">
        <v>0</v>
      </c>
      <c r="CL58" s="301"/>
      <c r="CM58" s="301"/>
      <c r="CN58" s="301"/>
      <c r="CO58" s="301"/>
      <c r="CP58" s="301"/>
      <c r="CQ58" s="301"/>
      <c r="CR58" s="301">
        <v>0</v>
      </c>
      <c r="CS58" s="301"/>
      <c r="CT58" s="301"/>
      <c r="CU58" s="301"/>
      <c r="CV58" s="301"/>
      <c r="CW58" s="301"/>
      <c r="CX58" s="301"/>
      <c r="CY58" s="302">
        <v>0</v>
      </c>
      <c r="CZ58" s="302"/>
      <c r="DA58" s="302"/>
      <c r="DB58" s="302"/>
      <c r="DC58" s="302"/>
      <c r="DD58" s="302"/>
      <c r="DE58" s="302"/>
      <c r="DF58" s="302">
        <v>50</v>
      </c>
      <c r="DG58" s="302"/>
      <c r="DH58" s="302"/>
      <c r="DI58" s="302"/>
      <c r="DJ58" s="302"/>
      <c r="DK58" s="302"/>
      <c r="DL58" s="302"/>
      <c r="DM58" s="302">
        <v>0</v>
      </c>
      <c r="DN58" s="302"/>
      <c r="DO58" s="302"/>
      <c r="DP58" s="302"/>
      <c r="DQ58" s="302"/>
      <c r="DR58" s="302"/>
      <c r="DS58" s="302"/>
    </row>
    <row r="59" spans="1:123" s="19" customFormat="1" ht="34.5" customHeight="1" x14ac:dyDescent="0.2">
      <c r="A59" s="187">
        <v>35</v>
      </c>
      <c r="B59" s="187"/>
      <c r="C59" s="187"/>
      <c r="D59" s="187" t="s">
        <v>386</v>
      </c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283" t="s">
        <v>387</v>
      </c>
      <c r="P59" s="283"/>
      <c r="Q59" s="283"/>
      <c r="R59" s="283"/>
      <c r="S59" s="283"/>
      <c r="T59" s="283"/>
      <c r="U59" s="283"/>
      <c r="V59" s="283"/>
      <c r="W59" s="283"/>
      <c r="X59" s="283"/>
      <c r="Y59" s="283"/>
      <c r="Z59" s="288" t="s">
        <v>752</v>
      </c>
      <c r="AA59" s="289"/>
      <c r="AB59" s="289"/>
      <c r="AC59" s="289"/>
      <c r="AD59" s="289"/>
      <c r="AE59" s="289"/>
      <c r="AF59" s="289"/>
      <c r="AG59" s="289"/>
      <c r="AH59" s="289"/>
      <c r="AI59" s="289"/>
      <c r="AJ59" s="290"/>
      <c r="AK59" s="233" t="s">
        <v>769</v>
      </c>
      <c r="AL59" s="284"/>
      <c r="AM59" s="284"/>
      <c r="AN59" s="284"/>
      <c r="AO59" s="284"/>
      <c r="AP59" s="284"/>
      <c r="AQ59" s="285"/>
      <c r="AR59" s="187">
        <v>10</v>
      </c>
      <c r="AS59" s="187"/>
      <c r="AT59" s="187"/>
      <c r="AU59" s="187"/>
      <c r="AV59" s="187"/>
      <c r="AW59" s="187"/>
      <c r="AX59" s="187" t="s">
        <v>768</v>
      </c>
      <c r="AY59" s="187"/>
      <c r="AZ59" s="187"/>
      <c r="BA59" s="187"/>
      <c r="BB59" s="187"/>
      <c r="BC59" s="187"/>
      <c r="BD59" s="187"/>
      <c r="BE59" s="187">
        <v>0.4</v>
      </c>
      <c r="BF59" s="187"/>
      <c r="BG59" s="187"/>
      <c r="BH59" s="187"/>
      <c r="BI59" s="187"/>
      <c r="BJ59" s="187"/>
      <c r="BK59" s="187"/>
      <c r="BL59" s="302">
        <v>50</v>
      </c>
      <c r="BM59" s="302"/>
      <c r="BN59" s="302"/>
      <c r="BO59" s="302"/>
      <c r="BP59" s="302"/>
      <c r="BQ59" s="302"/>
      <c r="BR59" s="302"/>
      <c r="BS59" s="301">
        <v>0</v>
      </c>
      <c r="BT59" s="301"/>
      <c r="BU59" s="301"/>
      <c r="BV59" s="301"/>
      <c r="BW59" s="301"/>
      <c r="BX59" s="301"/>
      <c r="BY59" s="302">
        <v>0</v>
      </c>
      <c r="BZ59" s="302"/>
      <c r="CA59" s="302"/>
      <c r="CB59" s="302"/>
      <c r="CC59" s="302"/>
      <c r="CD59" s="302"/>
      <c r="CE59" s="302">
        <v>50</v>
      </c>
      <c r="CF59" s="302"/>
      <c r="CG59" s="302"/>
      <c r="CH59" s="302"/>
      <c r="CI59" s="302"/>
      <c r="CJ59" s="302"/>
      <c r="CK59" s="301">
        <v>0</v>
      </c>
      <c r="CL59" s="301"/>
      <c r="CM59" s="301"/>
      <c r="CN59" s="301"/>
      <c r="CO59" s="301"/>
      <c r="CP59" s="301"/>
      <c r="CQ59" s="301"/>
      <c r="CR59" s="301">
        <v>0</v>
      </c>
      <c r="CS59" s="301"/>
      <c r="CT59" s="301"/>
      <c r="CU59" s="301"/>
      <c r="CV59" s="301"/>
      <c r="CW59" s="301"/>
      <c r="CX59" s="301"/>
      <c r="CY59" s="302">
        <v>0</v>
      </c>
      <c r="CZ59" s="302"/>
      <c r="DA59" s="302"/>
      <c r="DB59" s="302"/>
      <c r="DC59" s="302"/>
      <c r="DD59" s="302"/>
      <c r="DE59" s="302"/>
      <c r="DF59" s="302">
        <v>50</v>
      </c>
      <c r="DG59" s="302"/>
      <c r="DH59" s="302"/>
      <c r="DI59" s="302"/>
      <c r="DJ59" s="302"/>
      <c r="DK59" s="302"/>
      <c r="DL59" s="302"/>
      <c r="DM59" s="302">
        <v>0</v>
      </c>
      <c r="DN59" s="302"/>
      <c r="DO59" s="302"/>
      <c r="DP59" s="302"/>
      <c r="DQ59" s="302"/>
      <c r="DR59" s="302"/>
      <c r="DS59" s="302"/>
    </row>
    <row r="60" spans="1:123" s="19" customFormat="1" ht="53.25" customHeight="1" x14ac:dyDescent="0.2">
      <c r="A60" s="187">
        <v>36</v>
      </c>
      <c r="B60" s="187"/>
      <c r="C60" s="187"/>
      <c r="D60" s="187" t="s">
        <v>386</v>
      </c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283" t="s">
        <v>387</v>
      </c>
      <c r="P60" s="283"/>
      <c r="Q60" s="283"/>
      <c r="R60" s="283"/>
      <c r="S60" s="283"/>
      <c r="T60" s="283"/>
      <c r="U60" s="283"/>
      <c r="V60" s="283"/>
      <c r="W60" s="283"/>
      <c r="X60" s="283"/>
      <c r="Y60" s="283"/>
      <c r="Z60" s="288" t="s">
        <v>752</v>
      </c>
      <c r="AA60" s="289"/>
      <c r="AB60" s="289"/>
      <c r="AC60" s="289"/>
      <c r="AD60" s="289"/>
      <c r="AE60" s="289"/>
      <c r="AF60" s="289"/>
      <c r="AG60" s="289"/>
      <c r="AH60" s="289"/>
      <c r="AI60" s="289"/>
      <c r="AJ60" s="290"/>
      <c r="AK60" s="233" t="s">
        <v>753</v>
      </c>
      <c r="AL60" s="284"/>
      <c r="AM60" s="284"/>
      <c r="AN60" s="284"/>
      <c r="AO60" s="284"/>
      <c r="AP60" s="284"/>
      <c r="AQ60" s="285"/>
      <c r="AR60" s="187">
        <v>10</v>
      </c>
      <c r="AS60" s="187"/>
      <c r="AT60" s="187"/>
      <c r="AU60" s="187"/>
      <c r="AV60" s="187"/>
      <c r="AW60" s="187"/>
      <c r="AX60" s="233" t="s">
        <v>770</v>
      </c>
      <c r="AY60" s="284"/>
      <c r="AZ60" s="284"/>
      <c r="BA60" s="284"/>
      <c r="BB60" s="284"/>
      <c r="BC60" s="284"/>
      <c r="BD60" s="285"/>
      <c r="BE60" s="187">
        <v>0.4</v>
      </c>
      <c r="BF60" s="187"/>
      <c r="BG60" s="187"/>
      <c r="BH60" s="187"/>
      <c r="BI60" s="187"/>
      <c r="BJ60" s="187"/>
      <c r="BK60" s="187"/>
      <c r="BL60" s="302">
        <v>250</v>
      </c>
      <c r="BM60" s="302"/>
      <c r="BN60" s="302"/>
      <c r="BO60" s="302"/>
      <c r="BP60" s="302"/>
      <c r="BQ60" s="302"/>
      <c r="BR60" s="302"/>
      <c r="BS60" s="301">
        <v>0</v>
      </c>
      <c r="BT60" s="301"/>
      <c r="BU60" s="301"/>
      <c r="BV60" s="301"/>
      <c r="BW60" s="301"/>
      <c r="BX60" s="301"/>
      <c r="BY60" s="302">
        <v>0</v>
      </c>
      <c r="BZ60" s="302"/>
      <c r="CA60" s="302"/>
      <c r="CB60" s="302"/>
      <c r="CC60" s="302"/>
      <c r="CD60" s="302"/>
      <c r="CE60" s="302">
        <v>250</v>
      </c>
      <c r="CF60" s="302"/>
      <c r="CG60" s="302"/>
      <c r="CH60" s="302"/>
      <c r="CI60" s="302"/>
      <c r="CJ60" s="302"/>
      <c r="CK60" s="301">
        <v>0</v>
      </c>
      <c r="CL60" s="301"/>
      <c r="CM60" s="301"/>
      <c r="CN60" s="301"/>
      <c r="CO60" s="301"/>
      <c r="CP60" s="301"/>
      <c r="CQ60" s="301"/>
      <c r="CR60" s="301">
        <v>0</v>
      </c>
      <c r="CS60" s="301"/>
      <c r="CT60" s="301"/>
      <c r="CU60" s="301"/>
      <c r="CV60" s="301"/>
      <c r="CW60" s="301"/>
      <c r="CX60" s="301"/>
      <c r="CY60" s="302">
        <v>0</v>
      </c>
      <c r="CZ60" s="302"/>
      <c r="DA60" s="302"/>
      <c r="DB60" s="302"/>
      <c r="DC60" s="302"/>
      <c r="DD60" s="302"/>
      <c r="DE60" s="302"/>
      <c r="DF60" s="302">
        <v>250</v>
      </c>
      <c r="DG60" s="302"/>
      <c r="DH60" s="302"/>
      <c r="DI60" s="302"/>
      <c r="DJ60" s="302"/>
      <c r="DK60" s="302"/>
      <c r="DL60" s="302"/>
      <c r="DM60" s="302">
        <v>0</v>
      </c>
      <c r="DN60" s="302"/>
      <c r="DO60" s="302"/>
      <c r="DP60" s="302"/>
      <c r="DQ60" s="302"/>
      <c r="DR60" s="302"/>
      <c r="DS60" s="302"/>
    </row>
    <row r="61" spans="1:123" s="19" customFormat="1" ht="27.75" customHeight="1" x14ac:dyDescent="0.2">
      <c r="A61" s="187">
        <v>37</v>
      </c>
      <c r="B61" s="187"/>
      <c r="C61" s="187"/>
      <c r="D61" s="187" t="s">
        <v>386</v>
      </c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283" t="s">
        <v>387</v>
      </c>
      <c r="P61" s="283"/>
      <c r="Q61" s="283"/>
      <c r="R61" s="283"/>
      <c r="S61" s="283"/>
      <c r="T61" s="283"/>
      <c r="U61" s="283"/>
      <c r="V61" s="283"/>
      <c r="W61" s="283"/>
      <c r="X61" s="283"/>
      <c r="Y61" s="283"/>
      <c r="Z61" s="288" t="s">
        <v>752</v>
      </c>
      <c r="AA61" s="289"/>
      <c r="AB61" s="289"/>
      <c r="AC61" s="289"/>
      <c r="AD61" s="289"/>
      <c r="AE61" s="289"/>
      <c r="AF61" s="289"/>
      <c r="AG61" s="289"/>
      <c r="AH61" s="289"/>
      <c r="AI61" s="289"/>
      <c r="AJ61" s="290"/>
      <c r="AK61" s="233" t="s">
        <v>753</v>
      </c>
      <c r="AL61" s="284"/>
      <c r="AM61" s="284"/>
      <c r="AN61" s="284"/>
      <c r="AO61" s="284"/>
      <c r="AP61" s="284"/>
      <c r="AQ61" s="285"/>
      <c r="AR61" s="187">
        <v>10</v>
      </c>
      <c r="AS61" s="187"/>
      <c r="AT61" s="187"/>
      <c r="AU61" s="187"/>
      <c r="AV61" s="187"/>
      <c r="AW61" s="187"/>
      <c r="AX61" s="180" t="s">
        <v>771</v>
      </c>
      <c r="AY61" s="181"/>
      <c r="AZ61" s="181"/>
      <c r="BA61" s="181"/>
      <c r="BB61" s="181"/>
      <c r="BC61" s="181"/>
      <c r="BD61" s="182"/>
      <c r="BE61" s="187">
        <v>0.4</v>
      </c>
      <c r="BF61" s="187"/>
      <c r="BG61" s="187"/>
      <c r="BH61" s="187"/>
      <c r="BI61" s="187"/>
      <c r="BJ61" s="187"/>
      <c r="BK61" s="187"/>
      <c r="BL61" s="302">
        <v>50</v>
      </c>
      <c r="BM61" s="302"/>
      <c r="BN61" s="302"/>
      <c r="BO61" s="302"/>
      <c r="BP61" s="302"/>
      <c r="BQ61" s="302"/>
      <c r="BR61" s="302"/>
      <c r="BS61" s="301">
        <v>0</v>
      </c>
      <c r="BT61" s="301"/>
      <c r="BU61" s="301"/>
      <c r="BV61" s="301"/>
      <c r="BW61" s="301"/>
      <c r="BX61" s="301"/>
      <c r="BY61" s="302">
        <v>0</v>
      </c>
      <c r="BZ61" s="302"/>
      <c r="CA61" s="302"/>
      <c r="CB61" s="302"/>
      <c r="CC61" s="302"/>
      <c r="CD61" s="302"/>
      <c r="CE61" s="302">
        <v>50</v>
      </c>
      <c r="CF61" s="302"/>
      <c r="CG61" s="302"/>
      <c r="CH61" s="302"/>
      <c r="CI61" s="302"/>
      <c r="CJ61" s="302"/>
      <c r="CK61" s="301">
        <v>0</v>
      </c>
      <c r="CL61" s="301"/>
      <c r="CM61" s="301"/>
      <c r="CN61" s="301"/>
      <c r="CO61" s="301"/>
      <c r="CP61" s="301"/>
      <c r="CQ61" s="301"/>
      <c r="CR61" s="301">
        <v>0</v>
      </c>
      <c r="CS61" s="301"/>
      <c r="CT61" s="301"/>
      <c r="CU61" s="301"/>
      <c r="CV61" s="301"/>
      <c r="CW61" s="301"/>
      <c r="CX61" s="301"/>
      <c r="CY61" s="302">
        <v>0</v>
      </c>
      <c r="CZ61" s="302"/>
      <c r="DA61" s="302"/>
      <c r="DB61" s="302"/>
      <c r="DC61" s="302"/>
      <c r="DD61" s="302"/>
      <c r="DE61" s="302"/>
      <c r="DF61" s="302">
        <v>50</v>
      </c>
      <c r="DG61" s="302"/>
      <c r="DH61" s="302"/>
      <c r="DI61" s="302"/>
      <c r="DJ61" s="302"/>
      <c r="DK61" s="302"/>
      <c r="DL61" s="302"/>
      <c r="DM61" s="302">
        <v>0</v>
      </c>
      <c r="DN61" s="302"/>
      <c r="DO61" s="302"/>
      <c r="DP61" s="302"/>
      <c r="DQ61" s="302"/>
      <c r="DR61" s="302"/>
      <c r="DS61" s="302"/>
    </row>
    <row r="62" spans="1:123" s="19" customFormat="1" ht="17.25" customHeight="1" x14ac:dyDescent="0.2">
      <c r="A62" s="187">
        <v>38</v>
      </c>
      <c r="B62" s="187"/>
      <c r="C62" s="187"/>
      <c r="D62" s="187" t="s">
        <v>386</v>
      </c>
      <c r="E62" s="187"/>
      <c r="F62" s="187"/>
      <c r="G62" s="187"/>
      <c r="H62" s="187"/>
      <c r="I62" s="187"/>
      <c r="J62" s="187"/>
      <c r="K62" s="187"/>
      <c r="L62" s="187"/>
      <c r="M62" s="187"/>
      <c r="N62" s="187"/>
      <c r="O62" s="283" t="s">
        <v>387</v>
      </c>
      <c r="P62" s="283"/>
      <c r="Q62" s="283"/>
      <c r="R62" s="283"/>
      <c r="S62" s="283"/>
      <c r="T62" s="283"/>
      <c r="U62" s="283"/>
      <c r="V62" s="283"/>
      <c r="W62" s="283"/>
      <c r="X62" s="283"/>
      <c r="Y62" s="283"/>
      <c r="Z62" s="295" t="s">
        <v>772</v>
      </c>
      <c r="AA62" s="296"/>
      <c r="AB62" s="296"/>
      <c r="AC62" s="296"/>
      <c r="AD62" s="296"/>
      <c r="AE62" s="296"/>
      <c r="AF62" s="296"/>
      <c r="AG62" s="296"/>
      <c r="AH62" s="296"/>
      <c r="AI62" s="296"/>
      <c r="AJ62" s="297"/>
      <c r="AK62" s="233" t="s">
        <v>12</v>
      </c>
      <c r="AL62" s="284"/>
      <c r="AM62" s="284"/>
      <c r="AN62" s="284"/>
      <c r="AO62" s="284"/>
      <c r="AP62" s="284"/>
      <c r="AQ62" s="285"/>
      <c r="AR62" s="180" t="s">
        <v>12</v>
      </c>
      <c r="AS62" s="181"/>
      <c r="AT62" s="181"/>
      <c r="AU62" s="181"/>
      <c r="AV62" s="181"/>
      <c r="AW62" s="182"/>
      <c r="AX62" s="187" t="s">
        <v>12</v>
      </c>
      <c r="AY62" s="187"/>
      <c r="AZ62" s="187"/>
      <c r="BA62" s="187"/>
      <c r="BB62" s="187"/>
      <c r="BC62" s="187"/>
      <c r="BD62" s="187"/>
      <c r="BE62" s="187" t="s">
        <v>12</v>
      </c>
      <c r="BF62" s="187"/>
      <c r="BG62" s="187"/>
      <c r="BH62" s="187"/>
      <c r="BI62" s="187"/>
      <c r="BJ62" s="187"/>
      <c r="BK62" s="187"/>
      <c r="BL62" s="302">
        <v>0</v>
      </c>
      <c r="BM62" s="302"/>
      <c r="BN62" s="302"/>
      <c r="BO62" s="302"/>
      <c r="BP62" s="302"/>
      <c r="BQ62" s="302"/>
      <c r="BR62" s="302"/>
      <c r="BS62" s="301">
        <v>0</v>
      </c>
      <c r="BT62" s="301"/>
      <c r="BU62" s="301"/>
      <c r="BV62" s="301"/>
      <c r="BW62" s="301"/>
      <c r="BX62" s="301"/>
      <c r="BY62" s="302">
        <v>0</v>
      </c>
      <c r="BZ62" s="302"/>
      <c r="CA62" s="302"/>
      <c r="CB62" s="302"/>
      <c r="CC62" s="302"/>
      <c r="CD62" s="302"/>
      <c r="CE62" s="302">
        <v>0</v>
      </c>
      <c r="CF62" s="302"/>
      <c r="CG62" s="302"/>
      <c r="CH62" s="302"/>
      <c r="CI62" s="302"/>
      <c r="CJ62" s="302"/>
      <c r="CK62" s="301">
        <v>0</v>
      </c>
      <c r="CL62" s="301"/>
      <c r="CM62" s="301"/>
      <c r="CN62" s="301"/>
      <c r="CO62" s="301"/>
      <c r="CP62" s="301"/>
      <c r="CQ62" s="301"/>
      <c r="CR62" s="301">
        <v>0</v>
      </c>
      <c r="CS62" s="301"/>
      <c r="CT62" s="301"/>
      <c r="CU62" s="301"/>
      <c r="CV62" s="301"/>
      <c r="CW62" s="301"/>
      <c r="CX62" s="301"/>
      <c r="CY62" s="302">
        <v>0</v>
      </c>
      <c r="CZ62" s="302"/>
      <c r="DA62" s="302"/>
      <c r="DB62" s="302"/>
      <c r="DC62" s="302"/>
      <c r="DD62" s="302"/>
      <c r="DE62" s="302"/>
      <c r="DF62" s="302">
        <v>0</v>
      </c>
      <c r="DG62" s="302"/>
      <c r="DH62" s="302"/>
      <c r="DI62" s="302"/>
      <c r="DJ62" s="302"/>
      <c r="DK62" s="302"/>
      <c r="DL62" s="302"/>
      <c r="DM62" s="302">
        <v>0</v>
      </c>
      <c r="DN62" s="302"/>
      <c r="DO62" s="302"/>
      <c r="DP62" s="302"/>
      <c r="DQ62" s="302"/>
      <c r="DR62" s="302"/>
      <c r="DS62" s="302"/>
    </row>
    <row r="63" spans="1:123" s="19" customFormat="1" ht="17.25" customHeight="1" x14ac:dyDescent="0.2">
      <c r="A63" s="187">
        <v>39</v>
      </c>
      <c r="B63" s="187"/>
      <c r="C63" s="187"/>
      <c r="D63" s="187" t="s">
        <v>386</v>
      </c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283" t="s">
        <v>387</v>
      </c>
      <c r="P63" s="283"/>
      <c r="Q63" s="283"/>
      <c r="R63" s="283"/>
      <c r="S63" s="283"/>
      <c r="T63" s="283"/>
      <c r="U63" s="283"/>
      <c r="V63" s="283"/>
      <c r="W63" s="283"/>
      <c r="X63" s="283"/>
      <c r="Y63" s="283"/>
      <c r="Z63" s="295" t="s">
        <v>774</v>
      </c>
      <c r="AA63" s="296"/>
      <c r="AB63" s="296"/>
      <c r="AC63" s="296"/>
      <c r="AD63" s="296"/>
      <c r="AE63" s="296"/>
      <c r="AF63" s="296"/>
      <c r="AG63" s="296"/>
      <c r="AH63" s="296"/>
      <c r="AI63" s="296"/>
      <c r="AJ63" s="297"/>
      <c r="AK63" s="233" t="s">
        <v>12</v>
      </c>
      <c r="AL63" s="284"/>
      <c r="AM63" s="284"/>
      <c r="AN63" s="284"/>
      <c r="AO63" s="284"/>
      <c r="AP63" s="284"/>
      <c r="AQ63" s="285"/>
      <c r="AR63" s="180" t="s">
        <v>12</v>
      </c>
      <c r="AS63" s="181"/>
      <c r="AT63" s="181"/>
      <c r="AU63" s="181"/>
      <c r="AV63" s="181"/>
      <c r="AW63" s="182"/>
      <c r="AX63" s="187" t="s">
        <v>12</v>
      </c>
      <c r="AY63" s="187"/>
      <c r="AZ63" s="187"/>
      <c r="BA63" s="187"/>
      <c r="BB63" s="187"/>
      <c r="BC63" s="187"/>
      <c r="BD63" s="187"/>
      <c r="BE63" s="187" t="s">
        <v>12</v>
      </c>
      <c r="BF63" s="187"/>
      <c r="BG63" s="187"/>
      <c r="BH63" s="187"/>
      <c r="BI63" s="187"/>
      <c r="BJ63" s="187"/>
      <c r="BK63" s="187"/>
      <c r="BL63" s="302">
        <v>1</v>
      </c>
      <c r="BM63" s="302"/>
      <c r="BN63" s="302"/>
      <c r="BO63" s="302"/>
      <c r="BP63" s="302"/>
      <c r="BQ63" s="302"/>
      <c r="BR63" s="302"/>
      <c r="BS63" s="301">
        <v>0</v>
      </c>
      <c r="BT63" s="301"/>
      <c r="BU63" s="301"/>
      <c r="BV63" s="301"/>
      <c r="BW63" s="301"/>
      <c r="BX63" s="301"/>
      <c r="BY63" s="302">
        <v>1</v>
      </c>
      <c r="BZ63" s="302"/>
      <c r="CA63" s="302"/>
      <c r="CB63" s="302"/>
      <c r="CC63" s="302"/>
      <c r="CD63" s="302"/>
      <c r="CE63" s="302">
        <v>0</v>
      </c>
      <c r="CF63" s="302"/>
      <c r="CG63" s="302"/>
      <c r="CH63" s="302"/>
      <c r="CI63" s="302"/>
      <c r="CJ63" s="302"/>
      <c r="CK63" s="301">
        <v>0</v>
      </c>
      <c r="CL63" s="301"/>
      <c r="CM63" s="301"/>
      <c r="CN63" s="301"/>
      <c r="CO63" s="301"/>
      <c r="CP63" s="301"/>
      <c r="CQ63" s="301"/>
      <c r="CR63" s="301">
        <v>0</v>
      </c>
      <c r="CS63" s="301"/>
      <c r="CT63" s="301"/>
      <c r="CU63" s="301"/>
      <c r="CV63" s="301"/>
      <c r="CW63" s="301"/>
      <c r="CX63" s="301"/>
      <c r="CY63" s="302">
        <v>1</v>
      </c>
      <c r="CZ63" s="302"/>
      <c r="DA63" s="302"/>
      <c r="DB63" s="302"/>
      <c r="DC63" s="302"/>
      <c r="DD63" s="302"/>
      <c r="DE63" s="302"/>
      <c r="DF63" s="302">
        <v>0</v>
      </c>
      <c r="DG63" s="302"/>
      <c r="DH63" s="302"/>
      <c r="DI63" s="302"/>
      <c r="DJ63" s="302"/>
      <c r="DK63" s="302"/>
      <c r="DL63" s="302"/>
      <c r="DM63" s="302">
        <v>0</v>
      </c>
      <c r="DN63" s="302"/>
      <c r="DO63" s="302"/>
      <c r="DP63" s="302"/>
      <c r="DQ63" s="302"/>
      <c r="DR63" s="302"/>
      <c r="DS63" s="302"/>
    </row>
    <row r="64" spans="1:123" s="19" customFormat="1" ht="17.25" customHeight="1" x14ac:dyDescent="0.2">
      <c r="A64" s="187">
        <v>40</v>
      </c>
      <c r="B64" s="187"/>
      <c r="C64" s="187"/>
      <c r="D64" s="187" t="s">
        <v>386</v>
      </c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283" t="s">
        <v>387</v>
      </c>
      <c r="P64" s="283"/>
      <c r="Q64" s="283"/>
      <c r="R64" s="283"/>
      <c r="S64" s="283"/>
      <c r="T64" s="283"/>
      <c r="U64" s="283"/>
      <c r="V64" s="283"/>
      <c r="W64" s="283"/>
      <c r="X64" s="283"/>
      <c r="Y64" s="283"/>
      <c r="Z64" s="295" t="s">
        <v>775</v>
      </c>
      <c r="AA64" s="296"/>
      <c r="AB64" s="296"/>
      <c r="AC64" s="296"/>
      <c r="AD64" s="296"/>
      <c r="AE64" s="296"/>
      <c r="AF64" s="296"/>
      <c r="AG64" s="296"/>
      <c r="AH64" s="296"/>
      <c r="AI64" s="296"/>
      <c r="AJ64" s="297"/>
      <c r="AK64" s="233" t="s">
        <v>12</v>
      </c>
      <c r="AL64" s="284"/>
      <c r="AM64" s="284"/>
      <c r="AN64" s="284"/>
      <c r="AO64" s="284"/>
      <c r="AP64" s="284"/>
      <c r="AQ64" s="285"/>
      <c r="AR64" s="180" t="s">
        <v>12</v>
      </c>
      <c r="AS64" s="181"/>
      <c r="AT64" s="181"/>
      <c r="AU64" s="181"/>
      <c r="AV64" s="181"/>
      <c r="AW64" s="182"/>
      <c r="AX64" s="187" t="s">
        <v>12</v>
      </c>
      <c r="AY64" s="187"/>
      <c r="AZ64" s="187"/>
      <c r="BA64" s="187"/>
      <c r="BB64" s="187"/>
      <c r="BC64" s="187"/>
      <c r="BD64" s="187"/>
      <c r="BE64" s="187" t="s">
        <v>12</v>
      </c>
      <c r="BF64" s="187"/>
      <c r="BG64" s="187"/>
      <c r="BH64" s="187"/>
      <c r="BI64" s="187"/>
      <c r="BJ64" s="187"/>
      <c r="BK64" s="187"/>
      <c r="BL64" s="302">
        <v>2</v>
      </c>
      <c r="BM64" s="302"/>
      <c r="BN64" s="302"/>
      <c r="BO64" s="302"/>
      <c r="BP64" s="302"/>
      <c r="BQ64" s="302"/>
      <c r="BR64" s="302"/>
      <c r="BS64" s="301">
        <v>0</v>
      </c>
      <c r="BT64" s="301"/>
      <c r="BU64" s="301"/>
      <c r="BV64" s="301"/>
      <c r="BW64" s="301"/>
      <c r="BX64" s="301"/>
      <c r="BY64" s="302">
        <v>2</v>
      </c>
      <c r="BZ64" s="302"/>
      <c r="CA64" s="302"/>
      <c r="CB64" s="302"/>
      <c r="CC64" s="302"/>
      <c r="CD64" s="302"/>
      <c r="CE64" s="302">
        <v>0</v>
      </c>
      <c r="CF64" s="302"/>
      <c r="CG64" s="302"/>
      <c r="CH64" s="302"/>
      <c r="CI64" s="302"/>
      <c r="CJ64" s="302"/>
      <c r="CK64" s="301">
        <v>0</v>
      </c>
      <c r="CL64" s="301"/>
      <c r="CM64" s="301"/>
      <c r="CN64" s="301"/>
      <c r="CO64" s="301"/>
      <c r="CP64" s="301"/>
      <c r="CQ64" s="301"/>
      <c r="CR64" s="301">
        <v>0</v>
      </c>
      <c r="CS64" s="301"/>
      <c r="CT64" s="301"/>
      <c r="CU64" s="301"/>
      <c r="CV64" s="301"/>
      <c r="CW64" s="301"/>
      <c r="CX64" s="301"/>
      <c r="CY64" s="302">
        <v>2</v>
      </c>
      <c r="CZ64" s="302"/>
      <c r="DA64" s="302"/>
      <c r="DB64" s="302"/>
      <c r="DC64" s="302"/>
      <c r="DD64" s="302"/>
      <c r="DE64" s="302"/>
      <c r="DF64" s="302">
        <v>0</v>
      </c>
      <c r="DG64" s="302"/>
      <c r="DH64" s="302"/>
      <c r="DI64" s="302"/>
      <c r="DJ64" s="302"/>
      <c r="DK64" s="302"/>
      <c r="DL64" s="302"/>
      <c r="DM64" s="302">
        <v>0</v>
      </c>
      <c r="DN64" s="302"/>
      <c r="DO64" s="302"/>
      <c r="DP64" s="302"/>
      <c r="DQ64" s="302"/>
      <c r="DR64" s="302"/>
      <c r="DS64" s="302"/>
    </row>
    <row r="65" spans="1:123" s="19" customFormat="1" ht="27.75" customHeight="1" x14ac:dyDescent="0.2">
      <c r="A65" s="187">
        <v>41</v>
      </c>
      <c r="B65" s="187"/>
      <c r="C65" s="187"/>
      <c r="D65" s="187" t="s">
        <v>386</v>
      </c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283" t="s">
        <v>387</v>
      </c>
      <c r="P65" s="283"/>
      <c r="Q65" s="283"/>
      <c r="R65" s="283"/>
      <c r="S65" s="283"/>
      <c r="T65" s="283"/>
      <c r="U65" s="283"/>
      <c r="V65" s="283"/>
      <c r="W65" s="283"/>
      <c r="X65" s="283"/>
      <c r="Y65" s="283"/>
      <c r="Z65" s="288" t="s">
        <v>734</v>
      </c>
      <c r="AA65" s="289"/>
      <c r="AB65" s="289"/>
      <c r="AC65" s="289"/>
      <c r="AD65" s="289"/>
      <c r="AE65" s="289"/>
      <c r="AF65" s="289"/>
      <c r="AG65" s="289"/>
      <c r="AH65" s="289"/>
      <c r="AI65" s="289"/>
      <c r="AJ65" s="290"/>
      <c r="AK65" s="291" t="s">
        <v>777</v>
      </c>
      <c r="AL65" s="292"/>
      <c r="AM65" s="292"/>
      <c r="AN65" s="292"/>
      <c r="AO65" s="292"/>
      <c r="AP65" s="292"/>
      <c r="AQ65" s="293"/>
      <c r="AR65" s="187">
        <v>10</v>
      </c>
      <c r="AS65" s="187"/>
      <c r="AT65" s="187"/>
      <c r="AU65" s="187"/>
      <c r="AV65" s="187"/>
      <c r="AW65" s="187"/>
      <c r="AX65" s="233" t="s">
        <v>776</v>
      </c>
      <c r="AY65" s="284"/>
      <c r="AZ65" s="284"/>
      <c r="BA65" s="284"/>
      <c r="BB65" s="284"/>
      <c r="BC65" s="284"/>
      <c r="BD65" s="285"/>
      <c r="BE65" s="187">
        <v>0.4</v>
      </c>
      <c r="BF65" s="187"/>
      <c r="BG65" s="187"/>
      <c r="BH65" s="187"/>
      <c r="BI65" s="187"/>
      <c r="BJ65" s="187"/>
      <c r="BK65" s="187"/>
      <c r="BL65" s="302">
        <v>1</v>
      </c>
      <c r="BM65" s="302"/>
      <c r="BN65" s="302"/>
      <c r="BO65" s="302"/>
      <c r="BP65" s="302"/>
      <c r="BQ65" s="302"/>
      <c r="BR65" s="302"/>
      <c r="BS65" s="301">
        <v>0</v>
      </c>
      <c r="BT65" s="301"/>
      <c r="BU65" s="301"/>
      <c r="BV65" s="301"/>
      <c r="BW65" s="301"/>
      <c r="BX65" s="301"/>
      <c r="BY65" s="302">
        <v>0</v>
      </c>
      <c r="BZ65" s="302"/>
      <c r="CA65" s="302"/>
      <c r="CB65" s="302"/>
      <c r="CC65" s="302"/>
      <c r="CD65" s="302"/>
      <c r="CE65" s="302">
        <v>1</v>
      </c>
      <c r="CF65" s="302"/>
      <c r="CG65" s="302"/>
      <c r="CH65" s="302"/>
      <c r="CI65" s="302"/>
      <c r="CJ65" s="302"/>
      <c r="CK65" s="301">
        <v>0</v>
      </c>
      <c r="CL65" s="301"/>
      <c r="CM65" s="301"/>
      <c r="CN65" s="301"/>
      <c r="CO65" s="301"/>
      <c r="CP65" s="301"/>
      <c r="CQ65" s="301"/>
      <c r="CR65" s="301">
        <v>0</v>
      </c>
      <c r="CS65" s="301"/>
      <c r="CT65" s="301"/>
      <c r="CU65" s="301"/>
      <c r="CV65" s="301"/>
      <c r="CW65" s="301"/>
      <c r="CX65" s="301"/>
      <c r="CY65" s="302">
        <v>0</v>
      </c>
      <c r="CZ65" s="302"/>
      <c r="DA65" s="302"/>
      <c r="DB65" s="302"/>
      <c r="DC65" s="302"/>
      <c r="DD65" s="302"/>
      <c r="DE65" s="302"/>
      <c r="DF65" s="302">
        <v>1</v>
      </c>
      <c r="DG65" s="302"/>
      <c r="DH65" s="302"/>
      <c r="DI65" s="302"/>
      <c r="DJ65" s="302"/>
      <c r="DK65" s="302"/>
      <c r="DL65" s="302"/>
      <c r="DM65" s="302">
        <v>0</v>
      </c>
      <c r="DN65" s="302"/>
      <c r="DO65" s="302"/>
      <c r="DP65" s="302"/>
      <c r="DQ65" s="302"/>
      <c r="DR65" s="302"/>
      <c r="DS65" s="302"/>
    </row>
    <row r="66" spans="1:123" s="19" customFormat="1" ht="30" customHeight="1" x14ac:dyDescent="0.2">
      <c r="A66" s="187">
        <v>42</v>
      </c>
      <c r="B66" s="187"/>
      <c r="C66" s="187"/>
      <c r="D66" s="187" t="s">
        <v>386</v>
      </c>
      <c r="E66" s="187"/>
      <c r="F66" s="187"/>
      <c r="G66" s="187"/>
      <c r="H66" s="187"/>
      <c r="I66" s="187"/>
      <c r="J66" s="187"/>
      <c r="K66" s="187"/>
      <c r="L66" s="187"/>
      <c r="M66" s="187"/>
      <c r="N66" s="187"/>
      <c r="O66" s="283" t="s">
        <v>387</v>
      </c>
      <c r="P66" s="283"/>
      <c r="Q66" s="283"/>
      <c r="R66" s="283"/>
      <c r="S66" s="283"/>
      <c r="T66" s="283"/>
      <c r="U66" s="283"/>
      <c r="V66" s="283"/>
      <c r="W66" s="283"/>
      <c r="X66" s="283"/>
      <c r="Y66" s="283"/>
      <c r="Z66" s="288" t="s">
        <v>734</v>
      </c>
      <c r="AA66" s="289"/>
      <c r="AB66" s="289"/>
      <c r="AC66" s="289"/>
      <c r="AD66" s="289"/>
      <c r="AE66" s="289"/>
      <c r="AF66" s="289"/>
      <c r="AG66" s="289"/>
      <c r="AH66" s="289"/>
      <c r="AI66" s="289"/>
      <c r="AJ66" s="290"/>
      <c r="AK66" s="291" t="s">
        <v>779</v>
      </c>
      <c r="AL66" s="292"/>
      <c r="AM66" s="292"/>
      <c r="AN66" s="292"/>
      <c r="AO66" s="292"/>
      <c r="AP66" s="292"/>
      <c r="AQ66" s="293"/>
      <c r="AR66" s="187">
        <v>10</v>
      </c>
      <c r="AS66" s="187"/>
      <c r="AT66" s="187"/>
      <c r="AU66" s="187"/>
      <c r="AV66" s="187"/>
      <c r="AW66" s="187"/>
      <c r="AX66" s="187" t="s">
        <v>778</v>
      </c>
      <c r="AY66" s="187"/>
      <c r="AZ66" s="187"/>
      <c r="BA66" s="187"/>
      <c r="BB66" s="187"/>
      <c r="BC66" s="187"/>
      <c r="BD66" s="187"/>
      <c r="BE66" s="187">
        <v>0.4</v>
      </c>
      <c r="BF66" s="187"/>
      <c r="BG66" s="187"/>
      <c r="BH66" s="187"/>
      <c r="BI66" s="187"/>
      <c r="BJ66" s="187"/>
      <c r="BK66" s="187"/>
      <c r="BL66" s="302">
        <v>1</v>
      </c>
      <c r="BM66" s="302"/>
      <c r="BN66" s="302"/>
      <c r="BO66" s="302"/>
      <c r="BP66" s="302"/>
      <c r="BQ66" s="302"/>
      <c r="BR66" s="302"/>
      <c r="BS66" s="301">
        <v>0</v>
      </c>
      <c r="BT66" s="301"/>
      <c r="BU66" s="301"/>
      <c r="BV66" s="301"/>
      <c r="BW66" s="301"/>
      <c r="BX66" s="301"/>
      <c r="BY66" s="302">
        <v>0</v>
      </c>
      <c r="BZ66" s="302"/>
      <c r="CA66" s="302"/>
      <c r="CB66" s="302"/>
      <c r="CC66" s="302"/>
      <c r="CD66" s="302"/>
      <c r="CE66" s="302">
        <v>1</v>
      </c>
      <c r="CF66" s="302"/>
      <c r="CG66" s="302"/>
      <c r="CH66" s="302"/>
      <c r="CI66" s="302"/>
      <c r="CJ66" s="302"/>
      <c r="CK66" s="301">
        <v>0</v>
      </c>
      <c r="CL66" s="301"/>
      <c r="CM66" s="301"/>
      <c r="CN66" s="301"/>
      <c r="CO66" s="301"/>
      <c r="CP66" s="301"/>
      <c r="CQ66" s="301"/>
      <c r="CR66" s="301">
        <v>0</v>
      </c>
      <c r="CS66" s="301"/>
      <c r="CT66" s="301"/>
      <c r="CU66" s="301"/>
      <c r="CV66" s="301"/>
      <c r="CW66" s="301"/>
      <c r="CX66" s="301"/>
      <c r="CY66" s="302">
        <v>0</v>
      </c>
      <c r="CZ66" s="302"/>
      <c r="DA66" s="302"/>
      <c r="DB66" s="302"/>
      <c r="DC66" s="302"/>
      <c r="DD66" s="302"/>
      <c r="DE66" s="302"/>
      <c r="DF66" s="302">
        <v>1</v>
      </c>
      <c r="DG66" s="302"/>
      <c r="DH66" s="302"/>
      <c r="DI66" s="302"/>
      <c r="DJ66" s="302"/>
      <c r="DK66" s="302"/>
      <c r="DL66" s="302"/>
      <c r="DM66" s="302">
        <v>0</v>
      </c>
      <c r="DN66" s="302"/>
      <c r="DO66" s="302"/>
      <c r="DP66" s="302"/>
      <c r="DQ66" s="302"/>
      <c r="DR66" s="302"/>
      <c r="DS66" s="302"/>
    </row>
    <row r="67" spans="1:123" s="19" customFormat="1" ht="31.5" customHeight="1" x14ac:dyDescent="0.2">
      <c r="A67" s="187">
        <v>43</v>
      </c>
      <c r="B67" s="187"/>
      <c r="C67" s="187"/>
      <c r="D67" s="187" t="s">
        <v>386</v>
      </c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283" t="s">
        <v>387</v>
      </c>
      <c r="P67" s="283"/>
      <c r="Q67" s="283"/>
      <c r="R67" s="283"/>
      <c r="S67" s="283"/>
      <c r="T67" s="283"/>
      <c r="U67" s="283"/>
      <c r="V67" s="283"/>
      <c r="W67" s="283"/>
      <c r="X67" s="283"/>
      <c r="Y67" s="283"/>
      <c r="Z67" s="288" t="s">
        <v>752</v>
      </c>
      <c r="AA67" s="289"/>
      <c r="AB67" s="289"/>
      <c r="AC67" s="289"/>
      <c r="AD67" s="289"/>
      <c r="AE67" s="289"/>
      <c r="AF67" s="289"/>
      <c r="AG67" s="289"/>
      <c r="AH67" s="289"/>
      <c r="AI67" s="289"/>
      <c r="AJ67" s="290"/>
      <c r="AK67" s="233" t="s">
        <v>753</v>
      </c>
      <c r="AL67" s="284"/>
      <c r="AM67" s="284"/>
      <c r="AN67" s="284"/>
      <c r="AO67" s="284"/>
      <c r="AP67" s="284"/>
      <c r="AQ67" s="285"/>
      <c r="AR67" s="187">
        <v>10</v>
      </c>
      <c r="AS67" s="187"/>
      <c r="AT67" s="187"/>
      <c r="AU67" s="187"/>
      <c r="AV67" s="187"/>
      <c r="AW67" s="187"/>
      <c r="AX67" s="233" t="s">
        <v>780</v>
      </c>
      <c r="AY67" s="284"/>
      <c r="AZ67" s="284"/>
      <c r="BA67" s="284"/>
      <c r="BB67" s="284"/>
      <c r="BC67" s="284"/>
      <c r="BD67" s="285"/>
      <c r="BE67" s="187">
        <v>0.4</v>
      </c>
      <c r="BF67" s="187"/>
      <c r="BG67" s="187"/>
      <c r="BH67" s="187"/>
      <c r="BI67" s="187"/>
      <c r="BJ67" s="187"/>
      <c r="BK67" s="187"/>
      <c r="BL67" s="302">
        <v>50</v>
      </c>
      <c r="BM67" s="302"/>
      <c r="BN67" s="302"/>
      <c r="BO67" s="302"/>
      <c r="BP67" s="302"/>
      <c r="BQ67" s="302"/>
      <c r="BR67" s="302"/>
      <c r="BS67" s="301">
        <v>0</v>
      </c>
      <c r="BT67" s="301"/>
      <c r="BU67" s="301"/>
      <c r="BV67" s="301"/>
      <c r="BW67" s="301"/>
      <c r="BX67" s="301"/>
      <c r="BY67" s="302">
        <v>0</v>
      </c>
      <c r="BZ67" s="302"/>
      <c r="CA67" s="302"/>
      <c r="CB67" s="302"/>
      <c r="CC67" s="302"/>
      <c r="CD67" s="302"/>
      <c r="CE67" s="302">
        <v>50</v>
      </c>
      <c r="CF67" s="302"/>
      <c r="CG67" s="302"/>
      <c r="CH67" s="302"/>
      <c r="CI67" s="302"/>
      <c r="CJ67" s="302"/>
      <c r="CK67" s="301">
        <v>0</v>
      </c>
      <c r="CL67" s="301"/>
      <c r="CM67" s="301"/>
      <c r="CN67" s="301"/>
      <c r="CO67" s="301"/>
      <c r="CP67" s="301"/>
      <c r="CQ67" s="301"/>
      <c r="CR67" s="301">
        <v>0</v>
      </c>
      <c r="CS67" s="301"/>
      <c r="CT67" s="301"/>
      <c r="CU67" s="301"/>
      <c r="CV67" s="301"/>
      <c r="CW67" s="301"/>
      <c r="CX67" s="301"/>
      <c r="CY67" s="302">
        <v>0</v>
      </c>
      <c r="CZ67" s="302"/>
      <c r="DA67" s="302"/>
      <c r="DB67" s="302"/>
      <c r="DC67" s="302"/>
      <c r="DD67" s="302"/>
      <c r="DE67" s="302"/>
      <c r="DF67" s="302">
        <v>50</v>
      </c>
      <c r="DG67" s="302"/>
      <c r="DH67" s="302"/>
      <c r="DI67" s="302"/>
      <c r="DJ67" s="302"/>
      <c r="DK67" s="302"/>
      <c r="DL67" s="302"/>
      <c r="DM67" s="302">
        <v>0</v>
      </c>
      <c r="DN67" s="302"/>
      <c r="DO67" s="302"/>
      <c r="DP67" s="302"/>
      <c r="DQ67" s="302"/>
      <c r="DR67" s="302"/>
      <c r="DS67" s="302"/>
    </row>
    <row r="68" spans="1:123" s="19" customFormat="1" ht="29.25" customHeight="1" x14ac:dyDescent="0.2">
      <c r="A68" s="187">
        <v>44</v>
      </c>
      <c r="B68" s="187"/>
      <c r="C68" s="187"/>
      <c r="D68" s="187" t="s">
        <v>386</v>
      </c>
      <c r="E68" s="187"/>
      <c r="F68" s="187"/>
      <c r="G68" s="187"/>
      <c r="H68" s="187"/>
      <c r="I68" s="187"/>
      <c r="J68" s="187"/>
      <c r="K68" s="187"/>
      <c r="L68" s="187"/>
      <c r="M68" s="187"/>
      <c r="N68" s="187"/>
      <c r="O68" s="283" t="s">
        <v>387</v>
      </c>
      <c r="P68" s="283"/>
      <c r="Q68" s="283"/>
      <c r="R68" s="283"/>
      <c r="S68" s="283"/>
      <c r="T68" s="283"/>
      <c r="U68" s="283"/>
      <c r="V68" s="283"/>
      <c r="W68" s="283"/>
      <c r="X68" s="283"/>
      <c r="Y68" s="283"/>
      <c r="Z68" s="288" t="s">
        <v>752</v>
      </c>
      <c r="AA68" s="289"/>
      <c r="AB68" s="289"/>
      <c r="AC68" s="289"/>
      <c r="AD68" s="289"/>
      <c r="AE68" s="289"/>
      <c r="AF68" s="289"/>
      <c r="AG68" s="289"/>
      <c r="AH68" s="289"/>
      <c r="AI68" s="289"/>
      <c r="AJ68" s="290"/>
      <c r="AK68" s="233" t="s">
        <v>753</v>
      </c>
      <c r="AL68" s="284"/>
      <c r="AM68" s="284"/>
      <c r="AN68" s="284"/>
      <c r="AO68" s="284"/>
      <c r="AP68" s="284"/>
      <c r="AQ68" s="285"/>
      <c r="AR68" s="187">
        <v>10</v>
      </c>
      <c r="AS68" s="187"/>
      <c r="AT68" s="187"/>
      <c r="AU68" s="187"/>
      <c r="AV68" s="187"/>
      <c r="AW68" s="187"/>
      <c r="AX68" s="233" t="s">
        <v>780</v>
      </c>
      <c r="AY68" s="284"/>
      <c r="AZ68" s="284"/>
      <c r="BA68" s="284"/>
      <c r="BB68" s="284"/>
      <c r="BC68" s="284"/>
      <c r="BD68" s="285"/>
      <c r="BE68" s="187">
        <v>0.4</v>
      </c>
      <c r="BF68" s="187"/>
      <c r="BG68" s="187"/>
      <c r="BH68" s="187"/>
      <c r="BI68" s="187"/>
      <c r="BJ68" s="187"/>
      <c r="BK68" s="187"/>
      <c r="BL68" s="302">
        <v>50</v>
      </c>
      <c r="BM68" s="302"/>
      <c r="BN68" s="302"/>
      <c r="BO68" s="302"/>
      <c r="BP68" s="302"/>
      <c r="BQ68" s="302"/>
      <c r="BR68" s="302"/>
      <c r="BS68" s="301">
        <v>0</v>
      </c>
      <c r="BT68" s="301"/>
      <c r="BU68" s="301"/>
      <c r="BV68" s="301"/>
      <c r="BW68" s="301"/>
      <c r="BX68" s="301"/>
      <c r="BY68" s="302">
        <v>0</v>
      </c>
      <c r="BZ68" s="302"/>
      <c r="CA68" s="302"/>
      <c r="CB68" s="302"/>
      <c r="CC68" s="302"/>
      <c r="CD68" s="302"/>
      <c r="CE68" s="302">
        <v>50</v>
      </c>
      <c r="CF68" s="302"/>
      <c r="CG68" s="302"/>
      <c r="CH68" s="302"/>
      <c r="CI68" s="302"/>
      <c r="CJ68" s="302"/>
      <c r="CK68" s="301">
        <v>0</v>
      </c>
      <c r="CL68" s="301"/>
      <c r="CM68" s="301"/>
      <c r="CN68" s="301"/>
      <c r="CO68" s="301"/>
      <c r="CP68" s="301"/>
      <c r="CQ68" s="301"/>
      <c r="CR68" s="301">
        <v>0</v>
      </c>
      <c r="CS68" s="301"/>
      <c r="CT68" s="301"/>
      <c r="CU68" s="301"/>
      <c r="CV68" s="301"/>
      <c r="CW68" s="301"/>
      <c r="CX68" s="301"/>
      <c r="CY68" s="302">
        <v>0</v>
      </c>
      <c r="CZ68" s="302"/>
      <c r="DA68" s="302"/>
      <c r="DB68" s="302"/>
      <c r="DC68" s="302"/>
      <c r="DD68" s="302"/>
      <c r="DE68" s="302"/>
      <c r="DF68" s="302">
        <v>50</v>
      </c>
      <c r="DG68" s="302"/>
      <c r="DH68" s="302"/>
      <c r="DI68" s="302"/>
      <c r="DJ68" s="302"/>
      <c r="DK68" s="302"/>
      <c r="DL68" s="302"/>
      <c r="DM68" s="302">
        <v>0</v>
      </c>
      <c r="DN68" s="302"/>
      <c r="DO68" s="302"/>
      <c r="DP68" s="302"/>
      <c r="DQ68" s="302"/>
      <c r="DR68" s="302"/>
      <c r="DS68" s="302"/>
    </row>
    <row r="69" spans="1:123" s="19" customFormat="1" ht="24.75" customHeight="1" x14ac:dyDescent="0.2">
      <c r="A69" s="187">
        <v>45</v>
      </c>
      <c r="B69" s="187"/>
      <c r="C69" s="187"/>
      <c r="D69" s="187" t="s">
        <v>386</v>
      </c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283" t="s">
        <v>387</v>
      </c>
      <c r="P69" s="283"/>
      <c r="Q69" s="283"/>
      <c r="R69" s="283"/>
      <c r="S69" s="283"/>
      <c r="T69" s="283"/>
      <c r="U69" s="283"/>
      <c r="V69" s="283"/>
      <c r="W69" s="283"/>
      <c r="X69" s="283"/>
      <c r="Y69" s="283"/>
      <c r="Z69" s="288" t="s">
        <v>752</v>
      </c>
      <c r="AA69" s="289"/>
      <c r="AB69" s="289"/>
      <c r="AC69" s="289"/>
      <c r="AD69" s="289"/>
      <c r="AE69" s="289"/>
      <c r="AF69" s="289"/>
      <c r="AG69" s="289"/>
      <c r="AH69" s="289"/>
      <c r="AI69" s="289"/>
      <c r="AJ69" s="290"/>
      <c r="AK69" s="233" t="s">
        <v>753</v>
      </c>
      <c r="AL69" s="284"/>
      <c r="AM69" s="284"/>
      <c r="AN69" s="284"/>
      <c r="AO69" s="284"/>
      <c r="AP69" s="284"/>
      <c r="AQ69" s="285"/>
      <c r="AR69" s="187">
        <v>10</v>
      </c>
      <c r="AS69" s="187"/>
      <c r="AT69" s="187"/>
      <c r="AU69" s="187"/>
      <c r="AV69" s="187"/>
      <c r="AW69" s="187"/>
      <c r="AX69" s="233" t="s">
        <v>781</v>
      </c>
      <c r="AY69" s="284"/>
      <c r="AZ69" s="284"/>
      <c r="BA69" s="284"/>
      <c r="BB69" s="284"/>
      <c r="BC69" s="284"/>
      <c r="BD69" s="285"/>
      <c r="BE69" s="187">
        <v>0.4</v>
      </c>
      <c r="BF69" s="187"/>
      <c r="BG69" s="187"/>
      <c r="BH69" s="187"/>
      <c r="BI69" s="187"/>
      <c r="BJ69" s="187"/>
      <c r="BK69" s="187"/>
      <c r="BL69" s="302">
        <v>50</v>
      </c>
      <c r="BM69" s="302"/>
      <c r="BN69" s="302"/>
      <c r="BO69" s="302"/>
      <c r="BP69" s="302"/>
      <c r="BQ69" s="302"/>
      <c r="BR69" s="302"/>
      <c r="BS69" s="301">
        <v>0</v>
      </c>
      <c r="BT69" s="301"/>
      <c r="BU69" s="301"/>
      <c r="BV69" s="301"/>
      <c r="BW69" s="301"/>
      <c r="BX69" s="301"/>
      <c r="BY69" s="302">
        <v>0</v>
      </c>
      <c r="BZ69" s="302"/>
      <c r="CA69" s="302"/>
      <c r="CB69" s="302"/>
      <c r="CC69" s="302"/>
      <c r="CD69" s="302"/>
      <c r="CE69" s="302">
        <v>50</v>
      </c>
      <c r="CF69" s="302"/>
      <c r="CG69" s="302"/>
      <c r="CH69" s="302"/>
      <c r="CI69" s="302"/>
      <c r="CJ69" s="302"/>
      <c r="CK69" s="301">
        <v>0</v>
      </c>
      <c r="CL69" s="301"/>
      <c r="CM69" s="301"/>
      <c r="CN69" s="301"/>
      <c r="CO69" s="301"/>
      <c r="CP69" s="301"/>
      <c r="CQ69" s="301"/>
      <c r="CR69" s="301">
        <v>0</v>
      </c>
      <c r="CS69" s="301"/>
      <c r="CT69" s="301"/>
      <c r="CU69" s="301"/>
      <c r="CV69" s="301"/>
      <c r="CW69" s="301"/>
      <c r="CX69" s="301"/>
      <c r="CY69" s="302">
        <v>0</v>
      </c>
      <c r="CZ69" s="302"/>
      <c r="DA69" s="302"/>
      <c r="DB69" s="302"/>
      <c r="DC69" s="302"/>
      <c r="DD69" s="302"/>
      <c r="DE69" s="302"/>
      <c r="DF69" s="302">
        <v>50</v>
      </c>
      <c r="DG69" s="302"/>
      <c r="DH69" s="302"/>
      <c r="DI69" s="302"/>
      <c r="DJ69" s="302"/>
      <c r="DK69" s="302"/>
      <c r="DL69" s="302"/>
      <c r="DM69" s="302">
        <v>0</v>
      </c>
      <c r="DN69" s="302"/>
      <c r="DO69" s="302"/>
      <c r="DP69" s="302"/>
      <c r="DQ69" s="302"/>
      <c r="DR69" s="302"/>
      <c r="DS69" s="302"/>
    </row>
    <row r="70" spans="1:123" s="19" customFormat="1" ht="27" customHeight="1" x14ac:dyDescent="0.2">
      <c r="A70" s="187">
        <v>46</v>
      </c>
      <c r="B70" s="187"/>
      <c r="C70" s="187"/>
      <c r="D70" s="187" t="s">
        <v>386</v>
      </c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283" t="s">
        <v>387</v>
      </c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8" t="s">
        <v>752</v>
      </c>
      <c r="AA70" s="289"/>
      <c r="AB70" s="289"/>
      <c r="AC70" s="289"/>
      <c r="AD70" s="289"/>
      <c r="AE70" s="289"/>
      <c r="AF70" s="289"/>
      <c r="AG70" s="289"/>
      <c r="AH70" s="289"/>
      <c r="AI70" s="289"/>
      <c r="AJ70" s="290"/>
      <c r="AK70" s="233" t="s">
        <v>753</v>
      </c>
      <c r="AL70" s="284"/>
      <c r="AM70" s="284"/>
      <c r="AN70" s="284"/>
      <c r="AO70" s="284"/>
      <c r="AP70" s="284"/>
      <c r="AQ70" s="285"/>
      <c r="AR70" s="187">
        <v>10</v>
      </c>
      <c r="AS70" s="187"/>
      <c r="AT70" s="187"/>
      <c r="AU70" s="187"/>
      <c r="AV70" s="187"/>
      <c r="AW70" s="187"/>
      <c r="AX70" s="233" t="s">
        <v>782</v>
      </c>
      <c r="AY70" s="284"/>
      <c r="AZ70" s="284"/>
      <c r="BA70" s="284"/>
      <c r="BB70" s="284"/>
      <c r="BC70" s="284"/>
      <c r="BD70" s="285"/>
      <c r="BE70" s="187">
        <v>0.4</v>
      </c>
      <c r="BF70" s="187"/>
      <c r="BG70" s="187"/>
      <c r="BH70" s="187"/>
      <c r="BI70" s="187"/>
      <c r="BJ70" s="187"/>
      <c r="BK70" s="187"/>
      <c r="BL70" s="302">
        <v>50</v>
      </c>
      <c r="BM70" s="302"/>
      <c r="BN70" s="302"/>
      <c r="BO70" s="302"/>
      <c r="BP70" s="302"/>
      <c r="BQ70" s="302"/>
      <c r="BR70" s="302"/>
      <c r="BS70" s="301">
        <v>0</v>
      </c>
      <c r="BT70" s="301"/>
      <c r="BU70" s="301"/>
      <c r="BV70" s="301"/>
      <c r="BW70" s="301"/>
      <c r="BX70" s="301"/>
      <c r="BY70" s="302">
        <v>0</v>
      </c>
      <c r="BZ70" s="302"/>
      <c r="CA70" s="302"/>
      <c r="CB70" s="302"/>
      <c r="CC70" s="302"/>
      <c r="CD70" s="302"/>
      <c r="CE70" s="302">
        <v>50</v>
      </c>
      <c r="CF70" s="302"/>
      <c r="CG70" s="302"/>
      <c r="CH70" s="302"/>
      <c r="CI70" s="302"/>
      <c r="CJ70" s="302"/>
      <c r="CK70" s="301">
        <v>0</v>
      </c>
      <c r="CL70" s="301"/>
      <c r="CM70" s="301"/>
      <c r="CN70" s="301"/>
      <c r="CO70" s="301"/>
      <c r="CP70" s="301"/>
      <c r="CQ70" s="301"/>
      <c r="CR70" s="301">
        <v>0</v>
      </c>
      <c r="CS70" s="301"/>
      <c r="CT70" s="301"/>
      <c r="CU70" s="301"/>
      <c r="CV70" s="301"/>
      <c r="CW70" s="301"/>
      <c r="CX70" s="301"/>
      <c r="CY70" s="302">
        <v>0</v>
      </c>
      <c r="CZ70" s="302"/>
      <c r="DA70" s="302"/>
      <c r="DB70" s="302"/>
      <c r="DC70" s="302"/>
      <c r="DD70" s="302"/>
      <c r="DE70" s="302"/>
      <c r="DF70" s="302">
        <v>50</v>
      </c>
      <c r="DG70" s="302"/>
      <c r="DH70" s="302"/>
      <c r="DI70" s="302"/>
      <c r="DJ70" s="302"/>
      <c r="DK70" s="302"/>
      <c r="DL70" s="302"/>
      <c r="DM70" s="302">
        <v>0</v>
      </c>
      <c r="DN70" s="302"/>
      <c r="DO70" s="302"/>
      <c r="DP70" s="302"/>
      <c r="DQ70" s="302"/>
      <c r="DR70" s="302"/>
      <c r="DS70" s="302"/>
    </row>
    <row r="71" spans="1:123" s="19" customFormat="1" ht="17.25" customHeight="1" x14ac:dyDescent="0.2">
      <c r="A71" s="187">
        <v>47</v>
      </c>
      <c r="B71" s="187"/>
      <c r="C71" s="187"/>
      <c r="D71" s="187" t="s">
        <v>386</v>
      </c>
      <c r="E71" s="187"/>
      <c r="F71" s="187"/>
      <c r="G71" s="187"/>
      <c r="H71" s="187"/>
      <c r="I71" s="187"/>
      <c r="J71" s="187"/>
      <c r="K71" s="187"/>
      <c r="L71" s="187"/>
      <c r="M71" s="187"/>
      <c r="N71" s="187"/>
      <c r="O71" s="283" t="s">
        <v>387</v>
      </c>
      <c r="P71" s="283"/>
      <c r="Q71" s="283"/>
      <c r="R71" s="283"/>
      <c r="S71" s="283"/>
      <c r="T71" s="283"/>
      <c r="U71" s="283"/>
      <c r="V71" s="283"/>
      <c r="W71" s="283"/>
      <c r="X71" s="283"/>
      <c r="Y71" s="283"/>
      <c r="Z71" s="295" t="s">
        <v>783</v>
      </c>
      <c r="AA71" s="296"/>
      <c r="AB71" s="296"/>
      <c r="AC71" s="296"/>
      <c r="AD71" s="296"/>
      <c r="AE71" s="296"/>
      <c r="AF71" s="296"/>
      <c r="AG71" s="296"/>
      <c r="AH71" s="296"/>
      <c r="AI71" s="296"/>
      <c r="AJ71" s="297"/>
      <c r="AK71" s="233" t="s">
        <v>12</v>
      </c>
      <c r="AL71" s="284"/>
      <c r="AM71" s="284"/>
      <c r="AN71" s="284"/>
      <c r="AO71" s="284"/>
      <c r="AP71" s="284"/>
      <c r="AQ71" s="285"/>
      <c r="AR71" s="180" t="s">
        <v>12</v>
      </c>
      <c r="AS71" s="181"/>
      <c r="AT71" s="181"/>
      <c r="AU71" s="181"/>
      <c r="AV71" s="181"/>
      <c r="AW71" s="182"/>
      <c r="AX71" s="187" t="s">
        <v>12</v>
      </c>
      <c r="AY71" s="187"/>
      <c r="AZ71" s="187"/>
      <c r="BA71" s="187"/>
      <c r="BB71" s="187"/>
      <c r="BC71" s="187"/>
      <c r="BD71" s="187"/>
      <c r="BE71" s="187" t="s">
        <v>12</v>
      </c>
      <c r="BF71" s="187"/>
      <c r="BG71" s="187"/>
      <c r="BH71" s="187"/>
      <c r="BI71" s="187"/>
      <c r="BJ71" s="187"/>
      <c r="BK71" s="187"/>
      <c r="BL71" s="302">
        <v>3</v>
      </c>
      <c r="BM71" s="302"/>
      <c r="BN71" s="302"/>
      <c r="BO71" s="302"/>
      <c r="BP71" s="302"/>
      <c r="BQ71" s="302"/>
      <c r="BR71" s="302"/>
      <c r="BS71" s="301">
        <v>0</v>
      </c>
      <c r="BT71" s="301"/>
      <c r="BU71" s="301"/>
      <c r="BV71" s="301"/>
      <c r="BW71" s="301"/>
      <c r="BX71" s="301"/>
      <c r="BY71" s="302">
        <v>1</v>
      </c>
      <c r="BZ71" s="302"/>
      <c r="CA71" s="302"/>
      <c r="CB71" s="302"/>
      <c r="CC71" s="302"/>
      <c r="CD71" s="302"/>
      <c r="CE71" s="302">
        <v>2</v>
      </c>
      <c r="CF71" s="302"/>
      <c r="CG71" s="302"/>
      <c r="CH71" s="302"/>
      <c r="CI71" s="302"/>
      <c r="CJ71" s="302"/>
      <c r="CK71" s="301">
        <v>0</v>
      </c>
      <c r="CL71" s="301"/>
      <c r="CM71" s="301"/>
      <c r="CN71" s="301"/>
      <c r="CO71" s="301"/>
      <c r="CP71" s="301"/>
      <c r="CQ71" s="301"/>
      <c r="CR71" s="301">
        <v>0</v>
      </c>
      <c r="CS71" s="301"/>
      <c r="CT71" s="301"/>
      <c r="CU71" s="301"/>
      <c r="CV71" s="301"/>
      <c r="CW71" s="301"/>
      <c r="CX71" s="301"/>
      <c r="CY71" s="302">
        <v>3</v>
      </c>
      <c r="CZ71" s="302"/>
      <c r="DA71" s="302"/>
      <c r="DB71" s="302"/>
      <c r="DC71" s="302"/>
      <c r="DD71" s="302"/>
      <c r="DE71" s="302"/>
      <c r="DF71" s="302">
        <v>0</v>
      </c>
      <c r="DG71" s="302"/>
      <c r="DH71" s="302"/>
      <c r="DI71" s="302"/>
      <c r="DJ71" s="302"/>
      <c r="DK71" s="302"/>
      <c r="DL71" s="302"/>
      <c r="DM71" s="302">
        <v>0</v>
      </c>
      <c r="DN71" s="302"/>
      <c r="DO71" s="302"/>
      <c r="DP71" s="302"/>
      <c r="DQ71" s="302"/>
      <c r="DR71" s="302"/>
      <c r="DS71" s="302"/>
    </row>
    <row r="72" spans="1:123" s="19" customFormat="1" ht="17.25" customHeight="1" x14ac:dyDescent="0.2">
      <c r="A72" s="187">
        <v>48</v>
      </c>
      <c r="B72" s="187"/>
      <c r="C72" s="187"/>
      <c r="D72" s="187" t="s">
        <v>386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283" t="s">
        <v>387</v>
      </c>
      <c r="P72" s="283"/>
      <c r="Q72" s="283"/>
      <c r="R72" s="283"/>
      <c r="S72" s="283"/>
      <c r="T72" s="283"/>
      <c r="U72" s="283"/>
      <c r="V72" s="283"/>
      <c r="W72" s="283"/>
      <c r="X72" s="283"/>
      <c r="Y72" s="283"/>
      <c r="Z72" s="295" t="s">
        <v>784</v>
      </c>
      <c r="AA72" s="296"/>
      <c r="AB72" s="296"/>
      <c r="AC72" s="296"/>
      <c r="AD72" s="296"/>
      <c r="AE72" s="296"/>
      <c r="AF72" s="296"/>
      <c r="AG72" s="296"/>
      <c r="AH72" s="296"/>
      <c r="AI72" s="296"/>
      <c r="AJ72" s="297"/>
      <c r="AK72" s="233" t="s">
        <v>751</v>
      </c>
      <c r="AL72" s="284"/>
      <c r="AM72" s="284"/>
      <c r="AN72" s="284"/>
      <c r="AO72" s="284"/>
      <c r="AP72" s="284"/>
      <c r="AQ72" s="285"/>
      <c r="AR72" s="180">
        <v>10</v>
      </c>
      <c r="AS72" s="181"/>
      <c r="AT72" s="181"/>
      <c r="AU72" s="181"/>
      <c r="AV72" s="181"/>
      <c r="AW72" s="182"/>
      <c r="AX72" s="187" t="s">
        <v>12</v>
      </c>
      <c r="AY72" s="187"/>
      <c r="AZ72" s="187"/>
      <c r="BA72" s="187"/>
      <c r="BB72" s="187"/>
      <c r="BC72" s="187"/>
      <c r="BD72" s="187"/>
      <c r="BE72" s="187" t="s">
        <v>12</v>
      </c>
      <c r="BF72" s="187"/>
      <c r="BG72" s="187"/>
      <c r="BH72" s="187"/>
      <c r="BI72" s="187"/>
      <c r="BJ72" s="187"/>
      <c r="BK72" s="187"/>
      <c r="BL72" s="302">
        <v>10</v>
      </c>
      <c r="BM72" s="302"/>
      <c r="BN72" s="302"/>
      <c r="BO72" s="302"/>
      <c r="BP72" s="302"/>
      <c r="BQ72" s="302"/>
      <c r="BR72" s="302"/>
      <c r="BS72" s="301">
        <v>0</v>
      </c>
      <c r="BT72" s="301"/>
      <c r="BU72" s="301"/>
      <c r="BV72" s="301"/>
      <c r="BW72" s="301"/>
      <c r="BX72" s="301"/>
      <c r="BY72" s="302">
        <v>1</v>
      </c>
      <c r="BZ72" s="302"/>
      <c r="CA72" s="302"/>
      <c r="CB72" s="302"/>
      <c r="CC72" s="302"/>
      <c r="CD72" s="302"/>
      <c r="CE72" s="302">
        <v>6</v>
      </c>
      <c r="CF72" s="302"/>
      <c r="CG72" s="302"/>
      <c r="CH72" s="302"/>
      <c r="CI72" s="302"/>
      <c r="CJ72" s="302"/>
      <c r="CK72" s="301">
        <v>0</v>
      </c>
      <c r="CL72" s="301"/>
      <c r="CM72" s="301"/>
      <c r="CN72" s="301"/>
      <c r="CO72" s="301"/>
      <c r="CP72" s="301"/>
      <c r="CQ72" s="301"/>
      <c r="CR72" s="301">
        <v>0</v>
      </c>
      <c r="CS72" s="301"/>
      <c r="CT72" s="301"/>
      <c r="CU72" s="301"/>
      <c r="CV72" s="301"/>
      <c r="CW72" s="301"/>
      <c r="CX72" s="301"/>
      <c r="CY72" s="302">
        <v>1</v>
      </c>
      <c r="CZ72" s="302"/>
      <c r="DA72" s="302"/>
      <c r="DB72" s="302"/>
      <c r="DC72" s="302"/>
      <c r="DD72" s="302"/>
      <c r="DE72" s="302"/>
      <c r="DF72" s="302">
        <v>6</v>
      </c>
      <c r="DG72" s="302"/>
      <c r="DH72" s="302"/>
      <c r="DI72" s="302"/>
      <c r="DJ72" s="302"/>
      <c r="DK72" s="302"/>
      <c r="DL72" s="302"/>
      <c r="DM72" s="302">
        <v>3</v>
      </c>
      <c r="DN72" s="302"/>
      <c r="DO72" s="302"/>
      <c r="DP72" s="302"/>
      <c r="DQ72" s="302"/>
      <c r="DR72" s="302"/>
      <c r="DS72" s="302"/>
    </row>
    <row r="73" spans="1:123" s="19" customFormat="1" ht="17.25" customHeight="1" x14ac:dyDescent="0.2">
      <c r="A73" s="187">
        <v>49</v>
      </c>
      <c r="B73" s="187"/>
      <c r="C73" s="187"/>
      <c r="D73" s="187" t="s">
        <v>386</v>
      </c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283" t="s">
        <v>387</v>
      </c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95" t="s">
        <v>785</v>
      </c>
      <c r="AA73" s="296"/>
      <c r="AB73" s="296"/>
      <c r="AC73" s="296"/>
      <c r="AD73" s="296"/>
      <c r="AE73" s="296"/>
      <c r="AF73" s="296"/>
      <c r="AG73" s="296"/>
      <c r="AH73" s="296"/>
      <c r="AI73" s="296"/>
      <c r="AJ73" s="297"/>
      <c r="AK73" s="233" t="s">
        <v>12</v>
      </c>
      <c r="AL73" s="284"/>
      <c r="AM73" s="284"/>
      <c r="AN73" s="284"/>
      <c r="AO73" s="284"/>
      <c r="AP73" s="284"/>
      <c r="AQ73" s="285"/>
      <c r="AR73" s="180" t="s">
        <v>12</v>
      </c>
      <c r="AS73" s="181"/>
      <c r="AT73" s="181"/>
      <c r="AU73" s="181"/>
      <c r="AV73" s="181"/>
      <c r="AW73" s="182"/>
      <c r="AX73" s="187" t="s">
        <v>12</v>
      </c>
      <c r="AY73" s="187"/>
      <c r="AZ73" s="187"/>
      <c r="BA73" s="187"/>
      <c r="BB73" s="187"/>
      <c r="BC73" s="187"/>
      <c r="BD73" s="187"/>
      <c r="BE73" s="187" t="s">
        <v>12</v>
      </c>
      <c r="BF73" s="187"/>
      <c r="BG73" s="187"/>
      <c r="BH73" s="187"/>
      <c r="BI73" s="187"/>
      <c r="BJ73" s="187"/>
      <c r="BK73" s="187"/>
      <c r="BL73" s="302">
        <v>3</v>
      </c>
      <c r="BM73" s="302"/>
      <c r="BN73" s="302"/>
      <c r="BO73" s="302"/>
      <c r="BP73" s="302"/>
      <c r="BQ73" s="302"/>
      <c r="BR73" s="302"/>
      <c r="BS73" s="301">
        <v>0</v>
      </c>
      <c r="BT73" s="301"/>
      <c r="BU73" s="301"/>
      <c r="BV73" s="301"/>
      <c r="BW73" s="301"/>
      <c r="BX73" s="301"/>
      <c r="BY73" s="302">
        <v>3</v>
      </c>
      <c r="BZ73" s="302"/>
      <c r="CA73" s="302"/>
      <c r="CB73" s="302"/>
      <c r="CC73" s="302"/>
      <c r="CD73" s="302"/>
      <c r="CE73" s="302">
        <v>0</v>
      </c>
      <c r="CF73" s="302"/>
      <c r="CG73" s="302"/>
      <c r="CH73" s="302"/>
      <c r="CI73" s="302"/>
      <c r="CJ73" s="302"/>
      <c r="CK73" s="301">
        <v>0</v>
      </c>
      <c r="CL73" s="301"/>
      <c r="CM73" s="301"/>
      <c r="CN73" s="301"/>
      <c r="CO73" s="301"/>
      <c r="CP73" s="301"/>
      <c r="CQ73" s="301"/>
      <c r="CR73" s="301">
        <v>0</v>
      </c>
      <c r="CS73" s="301"/>
      <c r="CT73" s="301"/>
      <c r="CU73" s="301"/>
      <c r="CV73" s="301"/>
      <c r="CW73" s="301"/>
      <c r="CX73" s="301"/>
      <c r="CY73" s="302">
        <v>3</v>
      </c>
      <c r="CZ73" s="302"/>
      <c r="DA73" s="302"/>
      <c r="DB73" s="302"/>
      <c r="DC73" s="302"/>
      <c r="DD73" s="302"/>
      <c r="DE73" s="302"/>
      <c r="DF73" s="302">
        <v>0</v>
      </c>
      <c r="DG73" s="302"/>
      <c r="DH73" s="302"/>
      <c r="DI73" s="302"/>
      <c r="DJ73" s="302"/>
      <c r="DK73" s="302"/>
      <c r="DL73" s="302"/>
      <c r="DM73" s="302">
        <v>0</v>
      </c>
      <c r="DN73" s="302"/>
      <c r="DO73" s="302"/>
      <c r="DP73" s="302"/>
      <c r="DQ73" s="302"/>
      <c r="DR73" s="302"/>
      <c r="DS73" s="302"/>
    </row>
    <row r="74" spans="1:123" s="19" customFormat="1" ht="17.25" customHeight="1" x14ac:dyDescent="0.2">
      <c r="A74" s="187">
        <v>50</v>
      </c>
      <c r="B74" s="187"/>
      <c r="C74" s="187"/>
      <c r="D74" s="187" t="s">
        <v>386</v>
      </c>
      <c r="E74" s="187"/>
      <c r="F74" s="187"/>
      <c r="G74" s="187"/>
      <c r="H74" s="187"/>
      <c r="I74" s="187"/>
      <c r="J74" s="187"/>
      <c r="K74" s="187"/>
      <c r="L74" s="187"/>
      <c r="M74" s="187"/>
      <c r="N74" s="187"/>
      <c r="O74" s="283" t="s">
        <v>387</v>
      </c>
      <c r="P74" s="283"/>
      <c r="Q74" s="283"/>
      <c r="R74" s="283"/>
      <c r="S74" s="283"/>
      <c r="T74" s="283"/>
      <c r="U74" s="283"/>
      <c r="V74" s="283"/>
      <c r="W74" s="283"/>
      <c r="X74" s="283"/>
      <c r="Y74" s="283"/>
      <c r="Z74" s="295" t="s">
        <v>772</v>
      </c>
      <c r="AA74" s="296"/>
      <c r="AB74" s="296"/>
      <c r="AC74" s="296"/>
      <c r="AD74" s="296"/>
      <c r="AE74" s="296"/>
      <c r="AF74" s="296"/>
      <c r="AG74" s="296"/>
      <c r="AH74" s="296"/>
      <c r="AI74" s="296"/>
      <c r="AJ74" s="297"/>
      <c r="AK74" s="233" t="s">
        <v>12</v>
      </c>
      <c r="AL74" s="284"/>
      <c r="AM74" s="284"/>
      <c r="AN74" s="284"/>
      <c r="AO74" s="284"/>
      <c r="AP74" s="284"/>
      <c r="AQ74" s="285"/>
      <c r="AR74" s="180" t="s">
        <v>12</v>
      </c>
      <c r="AS74" s="181"/>
      <c r="AT74" s="181"/>
      <c r="AU74" s="181"/>
      <c r="AV74" s="181"/>
      <c r="AW74" s="182"/>
      <c r="AX74" s="187" t="s">
        <v>12</v>
      </c>
      <c r="AY74" s="187"/>
      <c r="AZ74" s="187"/>
      <c r="BA74" s="187"/>
      <c r="BB74" s="187"/>
      <c r="BC74" s="187"/>
      <c r="BD74" s="187"/>
      <c r="BE74" s="187" t="s">
        <v>12</v>
      </c>
      <c r="BF74" s="187"/>
      <c r="BG74" s="187"/>
      <c r="BH74" s="187"/>
      <c r="BI74" s="187"/>
      <c r="BJ74" s="187"/>
      <c r="BK74" s="187"/>
      <c r="BL74" s="302">
        <v>1</v>
      </c>
      <c r="BM74" s="302"/>
      <c r="BN74" s="302"/>
      <c r="BO74" s="302"/>
      <c r="BP74" s="302"/>
      <c r="BQ74" s="302"/>
      <c r="BR74" s="302"/>
      <c r="BS74" s="301">
        <v>0</v>
      </c>
      <c r="BT74" s="301"/>
      <c r="BU74" s="301"/>
      <c r="BV74" s="301"/>
      <c r="BW74" s="301"/>
      <c r="BX74" s="301"/>
      <c r="BY74" s="302">
        <v>0</v>
      </c>
      <c r="BZ74" s="302"/>
      <c r="CA74" s="302"/>
      <c r="CB74" s="302"/>
      <c r="CC74" s="302"/>
      <c r="CD74" s="302"/>
      <c r="CE74" s="302">
        <v>1</v>
      </c>
      <c r="CF74" s="302"/>
      <c r="CG74" s="302"/>
      <c r="CH74" s="302"/>
      <c r="CI74" s="302"/>
      <c r="CJ74" s="302"/>
      <c r="CK74" s="301">
        <v>0</v>
      </c>
      <c r="CL74" s="301"/>
      <c r="CM74" s="301"/>
      <c r="CN74" s="301"/>
      <c r="CO74" s="301"/>
      <c r="CP74" s="301"/>
      <c r="CQ74" s="301"/>
      <c r="CR74" s="301">
        <v>0</v>
      </c>
      <c r="CS74" s="301"/>
      <c r="CT74" s="301"/>
      <c r="CU74" s="301"/>
      <c r="CV74" s="301"/>
      <c r="CW74" s="301"/>
      <c r="CX74" s="301"/>
      <c r="CY74" s="302">
        <v>0</v>
      </c>
      <c r="CZ74" s="302"/>
      <c r="DA74" s="302"/>
      <c r="DB74" s="302"/>
      <c r="DC74" s="302"/>
      <c r="DD74" s="302"/>
      <c r="DE74" s="302"/>
      <c r="DF74" s="302">
        <v>1</v>
      </c>
      <c r="DG74" s="302"/>
      <c r="DH74" s="302"/>
      <c r="DI74" s="302"/>
      <c r="DJ74" s="302"/>
      <c r="DK74" s="302"/>
      <c r="DL74" s="302"/>
      <c r="DM74" s="302">
        <v>0</v>
      </c>
      <c r="DN74" s="302"/>
      <c r="DO74" s="302"/>
      <c r="DP74" s="302"/>
      <c r="DQ74" s="302"/>
      <c r="DR74" s="302"/>
      <c r="DS74" s="302"/>
    </row>
    <row r="75" spans="1:123" s="19" customFormat="1" ht="25.5" customHeight="1" x14ac:dyDescent="0.2">
      <c r="A75" s="187">
        <v>51</v>
      </c>
      <c r="B75" s="187"/>
      <c r="C75" s="187"/>
      <c r="D75" s="187" t="s">
        <v>386</v>
      </c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283" t="s">
        <v>387</v>
      </c>
      <c r="P75" s="283"/>
      <c r="Q75" s="283"/>
      <c r="R75" s="283"/>
      <c r="S75" s="283"/>
      <c r="T75" s="283"/>
      <c r="U75" s="283"/>
      <c r="V75" s="283"/>
      <c r="W75" s="283"/>
      <c r="X75" s="283"/>
      <c r="Y75" s="283"/>
      <c r="Z75" s="288" t="s">
        <v>734</v>
      </c>
      <c r="AA75" s="289"/>
      <c r="AB75" s="289"/>
      <c r="AC75" s="289"/>
      <c r="AD75" s="289"/>
      <c r="AE75" s="289"/>
      <c r="AF75" s="289"/>
      <c r="AG75" s="289"/>
      <c r="AH75" s="289"/>
      <c r="AI75" s="289"/>
      <c r="AJ75" s="290"/>
      <c r="AK75" s="291" t="s">
        <v>740</v>
      </c>
      <c r="AL75" s="292"/>
      <c r="AM75" s="292"/>
      <c r="AN75" s="292"/>
      <c r="AO75" s="292"/>
      <c r="AP75" s="292"/>
      <c r="AQ75" s="293"/>
      <c r="AR75" s="187">
        <v>10</v>
      </c>
      <c r="AS75" s="187"/>
      <c r="AT75" s="187"/>
      <c r="AU75" s="187"/>
      <c r="AV75" s="187"/>
      <c r="AW75" s="187"/>
      <c r="AX75" s="233" t="s">
        <v>786</v>
      </c>
      <c r="AY75" s="284"/>
      <c r="AZ75" s="284"/>
      <c r="BA75" s="284"/>
      <c r="BB75" s="284"/>
      <c r="BC75" s="284"/>
      <c r="BD75" s="285"/>
      <c r="BE75" s="187">
        <v>0.4</v>
      </c>
      <c r="BF75" s="187"/>
      <c r="BG75" s="187"/>
      <c r="BH75" s="187"/>
      <c r="BI75" s="187"/>
      <c r="BJ75" s="187"/>
      <c r="BK75" s="187"/>
      <c r="BL75" s="302">
        <v>18</v>
      </c>
      <c r="BM75" s="302"/>
      <c r="BN75" s="302"/>
      <c r="BO75" s="302"/>
      <c r="BP75" s="302"/>
      <c r="BQ75" s="302"/>
      <c r="BR75" s="302"/>
      <c r="BS75" s="301">
        <v>0</v>
      </c>
      <c r="BT75" s="301"/>
      <c r="BU75" s="301"/>
      <c r="BV75" s="301"/>
      <c r="BW75" s="301"/>
      <c r="BX75" s="301"/>
      <c r="BY75" s="302">
        <v>0</v>
      </c>
      <c r="BZ75" s="302"/>
      <c r="CA75" s="302"/>
      <c r="CB75" s="302"/>
      <c r="CC75" s="302"/>
      <c r="CD75" s="302"/>
      <c r="CE75" s="302">
        <v>18</v>
      </c>
      <c r="CF75" s="302"/>
      <c r="CG75" s="302"/>
      <c r="CH75" s="302"/>
      <c r="CI75" s="302"/>
      <c r="CJ75" s="302"/>
      <c r="CK75" s="301">
        <v>0</v>
      </c>
      <c r="CL75" s="301"/>
      <c r="CM75" s="301"/>
      <c r="CN75" s="301"/>
      <c r="CO75" s="301"/>
      <c r="CP75" s="301"/>
      <c r="CQ75" s="301"/>
      <c r="CR75" s="301">
        <v>0</v>
      </c>
      <c r="CS75" s="301"/>
      <c r="CT75" s="301"/>
      <c r="CU75" s="301"/>
      <c r="CV75" s="301"/>
      <c r="CW75" s="301"/>
      <c r="CX75" s="301"/>
      <c r="CY75" s="302">
        <v>0</v>
      </c>
      <c r="CZ75" s="302"/>
      <c r="DA75" s="302"/>
      <c r="DB75" s="302"/>
      <c r="DC75" s="302"/>
      <c r="DD75" s="302"/>
      <c r="DE75" s="302"/>
      <c r="DF75" s="302">
        <v>18</v>
      </c>
      <c r="DG75" s="302"/>
      <c r="DH75" s="302"/>
      <c r="DI75" s="302"/>
      <c r="DJ75" s="302"/>
      <c r="DK75" s="302"/>
      <c r="DL75" s="302"/>
      <c r="DM75" s="302">
        <v>0</v>
      </c>
      <c r="DN75" s="302"/>
      <c r="DO75" s="302"/>
      <c r="DP75" s="302"/>
      <c r="DQ75" s="302"/>
      <c r="DR75" s="302"/>
      <c r="DS75" s="302"/>
    </row>
    <row r="76" spans="1:123" s="19" customFormat="1" ht="17.25" customHeight="1" x14ac:dyDescent="0.2">
      <c r="A76" s="187">
        <v>52</v>
      </c>
      <c r="B76" s="187"/>
      <c r="C76" s="187"/>
      <c r="D76" s="187" t="s">
        <v>386</v>
      </c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283" t="s">
        <v>387</v>
      </c>
      <c r="P76" s="283"/>
      <c r="Q76" s="283"/>
      <c r="R76" s="283"/>
      <c r="S76" s="283"/>
      <c r="T76" s="283"/>
      <c r="U76" s="283"/>
      <c r="V76" s="283"/>
      <c r="W76" s="283"/>
      <c r="X76" s="283"/>
      <c r="Y76" s="283"/>
      <c r="Z76" s="295" t="s">
        <v>772</v>
      </c>
      <c r="AA76" s="296"/>
      <c r="AB76" s="296"/>
      <c r="AC76" s="296"/>
      <c r="AD76" s="296"/>
      <c r="AE76" s="296"/>
      <c r="AF76" s="296"/>
      <c r="AG76" s="296"/>
      <c r="AH76" s="296"/>
      <c r="AI76" s="296"/>
      <c r="AJ76" s="297"/>
      <c r="AK76" s="233" t="s">
        <v>12</v>
      </c>
      <c r="AL76" s="284"/>
      <c r="AM76" s="284"/>
      <c r="AN76" s="284"/>
      <c r="AO76" s="284"/>
      <c r="AP76" s="284"/>
      <c r="AQ76" s="285"/>
      <c r="AR76" s="180" t="s">
        <v>12</v>
      </c>
      <c r="AS76" s="181"/>
      <c r="AT76" s="181"/>
      <c r="AU76" s="181"/>
      <c r="AV76" s="181"/>
      <c r="AW76" s="182"/>
      <c r="AX76" s="187" t="s">
        <v>12</v>
      </c>
      <c r="AY76" s="187"/>
      <c r="AZ76" s="187"/>
      <c r="BA76" s="187"/>
      <c r="BB76" s="187"/>
      <c r="BC76" s="187"/>
      <c r="BD76" s="187"/>
      <c r="BE76" s="187" t="s">
        <v>12</v>
      </c>
      <c r="BF76" s="187"/>
      <c r="BG76" s="187"/>
      <c r="BH76" s="187"/>
      <c r="BI76" s="187"/>
      <c r="BJ76" s="187"/>
      <c r="BK76" s="187"/>
      <c r="BL76" s="302">
        <v>2</v>
      </c>
      <c r="BM76" s="302"/>
      <c r="BN76" s="302"/>
      <c r="BO76" s="302"/>
      <c r="BP76" s="302"/>
      <c r="BQ76" s="302"/>
      <c r="BR76" s="302"/>
      <c r="BS76" s="301">
        <v>0</v>
      </c>
      <c r="BT76" s="301"/>
      <c r="BU76" s="301"/>
      <c r="BV76" s="301"/>
      <c r="BW76" s="301"/>
      <c r="BX76" s="301"/>
      <c r="BY76" s="302">
        <v>2</v>
      </c>
      <c r="BZ76" s="302"/>
      <c r="CA76" s="302"/>
      <c r="CB76" s="302"/>
      <c r="CC76" s="302"/>
      <c r="CD76" s="302"/>
      <c r="CE76" s="302">
        <v>0</v>
      </c>
      <c r="CF76" s="302"/>
      <c r="CG76" s="302"/>
      <c r="CH76" s="302"/>
      <c r="CI76" s="302"/>
      <c r="CJ76" s="302"/>
      <c r="CK76" s="301">
        <v>0</v>
      </c>
      <c r="CL76" s="301"/>
      <c r="CM76" s="301"/>
      <c r="CN76" s="301"/>
      <c r="CO76" s="301"/>
      <c r="CP76" s="301"/>
      <c r="CQ76" s="301"/>
      <c r="CR76" s="301">
        <v>0</v>
      </c>
      <c r="CS76" s="301"/>
      <c r="CT76" s="301"/>
      <c r="CU76" s="301"/>
      <c r="CV76" s="301"/>
      <c r="CW76" s="301"/>
      <c r="CX76" s="301"/>
      <c r="CY76" s="302">
        <v>2</v>
      </c>
      <c r="CZ76" s="302"/>
      <c r="DA76" s="302"/>
      <c r="DB76" s="302"/>
      <c r="DC76" s="302"/>
      <c r="DD76" s="302"/>
      <c r="DE76" s="302"/>
      <c r="DF76" s="302">
        <v>0</v>
      </c>
      <c r="DG76" s="302"/>
      <c r="DH76" s="302"/>
      <c r="DI76" s="302"/>
      <c r="DJ76" s="302"/>
      <c r="DK76" s="302"/>
      <c r="DL76" s="302"/>
      <c r="DM76" s="302">
        <v>0</v>
      </c>
      <c r="DN76" s="302"/>
      <c r="DO76" s="302"/>
      <c r="DP76" s="302"/>
      <c r="DQ76" s="302"/>
      <c r="DR76" s="302"/>
      <c r="DS76" s="302"/>
    </row>
    <row r="77" spans="1:123" s="19" customFormat="1" ht="17.25" customHeight="1" x14ac:dyDescent="0.2">
      <c r="A77" s="187">
        <v>53</v>
      </c>
      <c r="B77" s="187"/>
      <c r="C77" s="187"/>
      <c r="D77" s="187" t="s">
        <v>386</v>
      </c>
      <c r="E77" s="187"/>
      <c r="F77" s="187"/>
      <c r="G77" s="187"/>
      <c r="H77" s="187"/>
      <c r="I77" s="187"/>
      <c r="J77" s="187"/>
      <c r="K77" s="187"/>
      <c r="L77" s="187"/>
      <c r="M77" s="187"/>
      <c r="N77" s="187"/>
      <c r="O77" s="283" t="s">
        <v>387</v>
      </c>
      <c r="P77" s="283"/>
      <c r="Q77" s="283"/>
      <c r="R77" s="283"/>
      <c r="S77" s="283"/>
      <c r="T77" s="283"/>
      <c r="U77" s="283"/>
      <c r="V77" s="283"/>
      <c r="W77" s="283"/>
      <c r="X77" s="283"/>
      <c r="Y77" s="283"/>
      <c r="Z77" s="295" t="s">
        <v>787</v>
      </c>
      <c r="AA77" s="296"/>
      <c r="AB77" s="296"/>
      <c r="AC77" s="296"/>
      <c r="AD77" s="296"/>
      <c r="AE77" s="296"/>
      <c r="AF77" s="296"/>
      <c r="AG77" s="296"/>
      <c r="AH77" s="296"/>
      <c r="AI77" s="296"/>
      <c r="AJ77" s="297"/>
      <c r="AK77" s="233" t="s">
        <v>12</v>
      </c>
      <c r="AL77" s="284"/>
      <c r="AM77" s="284"/>
      <c r="AN77" s="284"/>
      <c r="AO77" s="284"/>
      <c r="AP77" s="284"/>
      <c r="AQ77" s="285"/>
      <c r="AR77" s="180" t="s">
        <v>12</v>
      </c>
      <c r="AS77" s="181"/>
      <c r="AT77" s="181"/>
      <c r="AU77" s="181"/>
      <c r="AV77" s="181"/>
      <c r="AW77" s="182"/>
      <c r="AX77" s="187" t="s">
        <v>12</v>
      </c>
      <c r="AY77" s="187"/>
      <c r="AZ77" s="187"/>
      <c r="BA77" s="187"/>
      <c r="BB77" s="187"/>
      <c r="BC77" s="187"/>
      <c r="BD77" s="187"/>
      <c r="BE77" s="187" t="s">
        <v>12</v>
      </c>
      <c r="BF77" s="187"/>
      <c r="BG77" s="187"/>
      <c r="BH77" s="187"/>
      <c r="BI77" s="187"/>
      <c r="BJ77" s="187"/>
      <c r="BK77" s="187"/>
      <c r="BL77" s="302">
        <v>2</v>
      </c>
      <c r="BM77" s="302"/>
      <c r="BN77" s="302"/>
      <c r="BO77" s="302"/>
      <c r="BP77" s="302"/>
      <c r="BQ77" s="302"/>
      <c r="BR77" s="302"/>
      <c r="BS77" s="301">
        <v>0</v>
      </c>
      <c r="BT77" s="301"/>
      <c r="BU77" s="301"/>
      <c r="BV77" s="301"/>
      <c r="BW77" s="301"/>
      <c r="BX77" s="301"/>
      <c r="BY77" s="302">
        <v>2</v>
      </c>
      <c r="BZ77" s="302"/>
      <c r="CA77" s="302"/>
      <c r="CB77" s="302"/>
      <c r="CC77" s="302"/>
      <c r="CD77" s="302"/>
      <c r="CE77" s="302">
        <v>0</v>
      </c>
      <c r="CF77" s="302"/>
      <c r="CG77" s="302"/>
      <c r="CH77" s="302"/>
      <c r="CI77" s="302"/>
      <c r="CJ77" s="302"/>
      <c r="CK77" s="301">
        <v>0</v>
      </c>
      <c r="CL77" s="301"/>
      <c r="CM77" s="301"/>
      <c r="CN77" s="301"/>
      <c r="CO77" s="301"/>
      <c r="CP77" s="301"/>
      <c r="CQ77" s="301"/>
      <c r="CR77" s="301">
        <v>0</v>
      </c>
      <c r="CS77" s="301"/>
      <c r="CT77" s="301"/>
      <c r="CU77" s="301"/>
      <c r="CV77" s="301"/>
      <c r="CW77" s="301"/>
      <c r="CX77" s="301"/>
      <c r="CY77" s="302">
        <v>2</v>
      </c>
      <c r="CZ77" s="302"/>
      <c r="DA77" s="302"/>
      <c r="DB77" s="302"/>
      <c r="DC77" s="302"/>
      <c r="DD77" s="302"/>
      <c r="DE77" s="302"/>
      <c r="DF77" s="302">
        <v>0</v>
      </c>
      <c r="DG77" s="302"/>
      <c r="DH77" s="302"/>
      <c r="DI77" s="302"/>
      <c r="DJ77" s="302"/>
      <c r="DK77" s="302"/>
      <c r="DL77" s="302"/>
      <c r="DM77" s="302">
        <v>0</v>
      </c>
      <c r="DN77" s="302"/>
      <c r="DO77" s="302"/>
      <c r="DP77" s="302"/>
      <c r="DQ77" s="302"/>
      <c r="DR77" s="302"/>
      <c r="DS77" s="302"/>
    </row>
    <row r="78" spans="1:123" s="19" customFormat="1" ht="17.25" customHeight="1" x14ac:dyDescent="0.2">
      <c r="A78" s="187">
        <v>54</v>
      </c>
      <c r="B78" s="187"/>
      <c r="C78" s="187"/>
      <c r="D78" s="187" t="s">
        <v>386</v>
      </c>
      <c r="E78" s="187"/>
      <c r="F78" s="187"/>
      <c r="G78" s="187"/>
      <c r="H78" s="187"/>
      <c r="I78" s="187"/>
      <c r="J78" s="187"/>
      <c r="K78" s="187"/>
      <c r="L78" s="187"/>
      <c r="M78" s="187"/>
      <c r="N78" s="187"/>
      <c r="O78" s="283" t="s">
        <v>387</v>
      </c>
      <c r="P78" s="283"/>
      <c r="Q78" s="283"/>
      <c r="R78" s="283"/>
      <c r="S78" s="283"/>
      <c r="T78" s="283"/>
      <c r="U78" s="283"/>
      <c r="V78" s="283"/>
      <c r="W78" s="283"/>
      <c r="X78" s="283"/>
      <c r="Y78" s="283"/>
      <c r="Z78" s="295" t="s">
        <v>788</v>
      </c>
      <c r="AA78" s="296"/>
      <c r="AB78" s="296"/>
      <c r="AC78" s="296"/>
      <c r="AD78" s="296"/>
      <c r="AE78" s="296"/>
      <c r="AF78" s="296"/>
      <c r="AG78" s="296"/>
      <c r="AH78" s="296"/>
      <c r="AI78" s="296"/>
      <c r="AJ78" s="297"/>
      <c r="AK78" s="233" t="s">
        <v>12</v>
      </c>
      <c r="AL78" s="284"/>
      <c r="AM78" s="284"/>
      <c r="AN78" s="284"/>
      <c r="AO78" s="284"/>
      <c r="AP78" s="284"/>
      <c r="AQ78" s="285"/>
      <c r="AR78" s="180" t="s">
        <v>12</v>
      </c>
      <c r="AS78" s="181"/>
      <c r="AT78" s="181"/>
      <c r="AU78" s="181"/>
      <c r="AV78" s="181"/>
      <c r="AW78" s="182"/>
      <c r="AX78" s="187" t="s">
        <v>12</v>
      </c>
      <c r="AY78" s="187"/>
      <c r="AZ78" s="187"/>
      <c r="BA78" s="187"/>
      <c r="BB78" s="187"/>
      <c r="BC78" s="187"/>
      <c r="BD78" s="187"/>
      <c r="BE78" s="187" t="s">
        <v>12</v>
      </c>
      <c r="BF78" s="187"/>
      <c r="BG78" s="187"/>
      <c r="BH78" s="187"/>
      <c r="BI78" s="187"/>
      <c r="BJ78" s="187"/>
      <c r="BK78" s="187"/>
      <c r="BL78" s="302">
        <v>3</v>
      </c>
      <c r="BM78" s="302"/>
      <c r="BN78" s="302"/>
      <c r="BO78" s="302"/>
      <c r="BP78" s="302"/>
      <c r="BQ78" s="302"/>
      <c r="BR78" s="302"/>
      <c r="BS78" s="301">
        <v>0</v>
      </c>
      <c r="BT78" s="301"/>
      <c r="BU78" s="301"/>
      <c r="BV78" s="301"/>
      <c r="BW78" s="301"/>
      <c r="BX78" s="301"/>
      <c r="BY78" s="302">
        <v>3</v>
      </c>
      <c r="BZ78" s="302"/>
      <c r="CA78" s="302"/>
      <c r="CB78" s="302"/>
      <c r="CC78" s="302"/>
      <c r="CD78" s="302"/>
      <c r="CE78" s="302">
        <v>0</v>
      </c>
      <c r="CF78" s="302"/>
      <c r="CG78" s="302"/>
      <c r="CH78" s="302"/>
      <c r="CI78" s="302"/>
      <c r="CJ78" s="302"/>
      <c r="CK78" s="301">
        <v>0</v>
      </c>
      <c r="CL78" s="301"/>
      <c r="CM78" s="301"/>
      <c r="CN78" s="301"/>
      <c r="CO78" s="301"/>
      <c r="CP78" s="301"/>
      <c r="CQ78" s="301"/>
      <c r="CR78" s="301">
        <v>0</v>
      </c>
      <c r="CS78" s="301"/>
      <c r="CT78" s="301"/>
      <c r="CU78" s="301"/>
      <c r="CV78" s="301"/>
      <c r="CW78" s="301"/>
      <c r="CX78" s="301"/>
      <c r="CY78" s="302">
        <v>3</v>
      </c>
      <c r="CZ78" s="302"/>
      <c r="DA78" s="302"/>
      <c r="DB78" s="302"/>
      <c r="DC78" s="302"/>
      <c r="DD78" s="302"/>
      <c r="DE78" s="302"/>
      <c r="DF78" s="302">
        <v>0</v>
      </c>
      <c r="DG78" s="302"/>
      <c r="DH78" s="302"/>
      <c r="DI78" s="302"/>
      <c r="DJ78" s="302"/>
      <c r="DK78" s="302"/>
      <c r="DL78" s="302"/>
      <c r="DM78" s="302">
        <v>0</v>
      </c>
      <c r="DN78" s="302"/>
      <c r="DO78" s="302"/>
      <c r="DP78" s="302"/>
      <c r="DQ78" s="302"/>
      <c r="DR78" s="302"/>
      <c r="DS78" s="302"/>
    </row>
    <row r="79" spans="1:123" s="19" customFormat="1" ht="27" customHeight="1" x14ac:dyDescent="0.2">
      <c r="A79" s="187">
        <v>55</v>
      </c>
      <c r="B79" s="187"/>
      <c r="C79" s="187"/>
      <c r="D79" s="187" t="s">
        <v>386</v>
      </c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283" t="s">
        <v>387</v>
      </c>
      <c r="P79" s="283"/>
      <c r="Q79" s="283"/>
      <c r="R79" s="283"/>
      <c r="S79" s="283"/>
      <c r="T79" s="283"/>
      <c r="U79" s="283"/>
      <c r="V79" s="283"/>
      <c r="W79" s="283"/>
      <c r="X79" s="283"/>
      <c r="Y79" s="283"/>
      <c r="Z79" s="288" t="s">
        <v>734</v>
      </c>
      <c r="AA79" s="289"/>
      <c r="AB79" s="289"/>
      <c r="AC79" s="289"/>
      <c r="AD79" s="289"/>
      <c r="AE79" s="289"/>
      <c r="AF79" s="289"/>
      <c r="AG79" s="289"/>
      <c r="AH79" s="289"/>
      <c r="AI79" s="289"/>
      <c r="AJ79" s="290"/>
      <c r="AK79" s="187" t="s">
        <v>743</v>
      </c>
      <c r="AL79" s="187"/>
      <c r="AM79" s="187"/>
      <c r="AN79" s="187"/>
      <c r="AO79" s="187"/>
      <c r="AP79" s="187"/>
      <c r="AQ79" s="187"/>
      <c r="AR79" s="187">
        <v>10</v>
      </c>
      <c r="AS79" s="187"/>
      <c r="AT79" s="187"/>
      <c r="AU79" s="187"/>
      <c r="AV79" s="187"/>
      <c r="AW79" s="187"/>
      <c r="AX79" s="233" t="s">
        <v>789</v>
      </c>
      <c r="AY79" s="284"/>
      <c r="AZ79" s="284"/>
      <c r="BA79" s="284"/>
      <c r="BB79" s="284"/>
      <c r="BC79" s="284"/>
      <c r="BD79" s="285"/>
      <c r="BE79" s="187">
        <v>10</v>
      </c>
      <c r="BF79" s="187"/>
      <c r="BG79" s="187"/>
      <c r="BH79" s="187"/>
      <c r="BI79" s="187"/>
      <c r="BJ79" s="187"/>
      <c r="BK79" s="187"/>
      <c r="BL79" s="302">
        <v>112</v>
      </c>
      <c r="BM79" s="302"/>
      <c r="BN79" s="302"/>
      <c r="BO79" s="302"/>
      <c r="BP79" s="302"/>
      <c r="BQ79" s="302"/>
      <c r="BR79" s="302"/>
      <c r="BS79" s="301">
        <v>0</v>
      </c>
      <c r="BT79" s="301"/>
      <c r="BU79" s="301"/>
      <c r="BV79" s="301"/>
      <c r="BW79" s="301"/>
      <c r="BX79" s="301"/>
      <c r="BY79" s="302">
        <v>1</v>
      </c>
      <c r="BZ79" s="302"/>
      <c r="CA79" s="302"/>
      <c r="CB79" s="302"/>
      <c r="CC79" s="302"/>
      <c r="CD79" s="302"/>
      <c r="CE79" s="302">
        <v>111</v>
      </c>
      <c r="CF79" s="302"/>
      <c r="CG79" s="302"/>
      <c r="CH79" s="302"/>
      <c r="CI79" s="302"/>
      <c r="CJ79" s="302"/>
      <c r="CK79" s="301">
        <v>0</v>
      </c>
      <c r="CL79" s="301"/>
      <c r="CM79" s="301"/>
      <c r="CN79" s="301"/>
      <c r="CO79" s="301"/>
      <c r="CP79" s="301"/>
      <c r="CQ79" s="301"/>
      <c r="CR79" s="301">
        <v>0</v>
      </c>
      <c r="CS79" s="301"/>
      <c r="CT79" s="301"/>
      <c r="CU79" s="301"/>
      <c r="CV79" s="301"/>
      <c r="CW79" s="301"/>
      <c r="CX79" s="301"/>
      <c r="CY79" s="302">
        <v>0</v>
      </c>
      <c r="CZ79" s="302"/>
      <c r="DA79" s="302"/>
      <c r="DB79" s="302"/>
      <c r="DC79" s="302"/>
      <c r="DD79" s="302"/>
      <c r="DE79" s="302"/>
      <c r="DF79" s="302">
        <v>112</v>
      </c>
      <c r="DG79" s="302"/>
      <c r="DH79" s="302"/>
      <c r="DI79" s="302"/>
      <c r="DJ79" s="302"/>
      <c r="DK79" s="302"/>
      <c r="DL79" s="302"/>
      <c r="DM79" s="302">
        <v>0</v>
      </c>
      <c r="DN79" s="302"/>
      <c r="DO79" s="302"/>
      <c r="DP79" s="302"/>
      <c r="DQ79" s="302"/>
      <c r="DR79" s="302"/>
      <c r="DS79" s="302"/>
    </row>
    <row r="80" spans="1:123" s="19" customFormat="1" ht="17.25" customHeight="1" x14ac:dyDescent="0.2">
      <c r="A80" s="294">
        <v>56</v>
      </c>
      <c r="B80" s="294"/>
      <c r="C80" s="294"/>
      <c r="D80" s="187" t="s">
        <v>386</v>
      </c>
      <c r="E80" s="187"/>
      <c r="F80" s="187"/>
      <c r="G80" s="187"/>
      <c r="H80" s="187"/>
      <c r="I80" s="187"/>
      <c r="J80" s="187"/>
      <c r="K80" s="187"/>
      <c r="L80" s="187"/>
      <c r="M80" s="187"/>
      <c r="N80" s="187"/>
      <c r="O80" s="283" t="s">
        <v>387</v>
      </c>
      <c r="P80" s="283"/>
      <c r="Q80" s="283"/>
      <c r="R80" s="283"/>
      <c r="S80" s="283"/>
      <c r="T80" s="283"/>
      <c r="U80" s="283"/>
      <c r="V80" s="283"/>
      <c r="W80" s="283"/>
      <c r="X80" s="283"/>
      <c r="Y80" s="283"/>
      <c r="Z80" s="295" t="s">
        <v>788</v>
      </c>
      <c r="AA80" s="296"/>
      <c r="AB80" s="296"/>
      <c r="AC80" s="296"/>
      <c r="AD80" s="296"/>
      <c r="AE80" s="296"/>
      <c r="AF80" s="296"/>
      <c r="AG80" s="296"/>
      <c r="AH80" s="296"/>
      <c r="AI80" s="296"/>
      <c r="AJ80" s="297"/>
      <c r="AK80" s="233" t="s">
        <v>12</v>
      </c>
      <c r="AL80" s="284"/>
      <c r="AM80" s="284"/>
      <c r="AN80" s="284"/>
      <c r="AO80" s="284"/>
      <c r="AP80" s="284"/>
      <c r="AQ80" s="285"/>
      <c r="AR80" s="180" t="s">
        <v>12</v>
      </c>
      <c r="AS80" s="181"/>
      <c r="AT80" s="181"/>
      <c r="AU80" s="181"/>
      <c r="AV80" s="181"/>
      <c r="AW80" s="182"/>
      <c r="AX80" s="187" t="s">
        <v>12</v>
      </c>
      <c r="AY80" s="187"/>
      <c r="AZ80" s="187"/>
      <c r="BA80" s="187"/>
      <c r="BB80" s="187"/>
      <c r="BC80" s="187"/>
      <c r="BD80" s="187"/>
      <c r="BE80" s="187" t="s">
        <v>12</v>
      </c>
      <c r="BF80" s="187"/>
      <c r="BG80" s="187"/>
      <c r="BH80" s="187"/>
      <c r="BI80" s="187"/>
      <c r="BJ80" s="187"/>
      <c r="BK80" s="187"/>
      <c r="BL80" s="302">
        <v>3</v>
      </c>
      <c r="BM80" s="302"/>
      <c r="BN80" s="302"/>
      <c r="BO80" s="302"/>
      <c r="BP80" s="302"/>
      <c r="BQ80" s="302"/>
      <c r="BR80" s="302"/>
      <c r="BS80" s="301">
        <v>0</v>
      </c>
      <c r="BT80" s="301"/>
      <c r="BU80" s="301"/>
      <c r="BV80" s="301"/>
      <c r="BW80" s="301"/>
      <c r="BX80" s="301"/>
      <c r="BY80" s="302">
        <v>3</v>
      </c>
      <c r="BZ80" s="302"/>
      <c r="CA80" s="302"/>
      <c r="CB80" s="302"/>
      <c r="CC80" s="302"/>
      <c r="CD80" s="302"/>
      <c r="CE80" s="302">
        <v>0</v>
      </c>
      <c r="CF80" s="302"/>
      <c r="CG80" s="302"/>
      <c r="CH80" s="302"/>
      <c r="CI80" s="302"/>
      <c r="CJ80" s="302"/>
      <c r="CK80" s="301">
        <v>0</v>
      </c>
      <c r="CL80" s="301"/>
      <c r="CM80" s="301"/>
      <c r="CN80" s="301"/>
      <c r="CO80" s="301"/>
      <c r="CP80" s="301"/>
      <c r="CQ80" s="301"/>
      <c r="CR80" s="301">
        <v>0</v>
      </c>
      <c r="CS80" s="301"/>
      <c r="CT80" s="301"/>
      <c r="CU80" s="301"/>
      <c r="CV80" s="301"/>
      <c r="CW80" s="301"/>
      <c r="CX80" s="301"/>
      <c r="CY80" s="302">
        <v>3</v>
      </c>
      <c r="CZ80" s="302"/>
      <c r="DA80" s="302"/>
      <c r="DB80" s="302"/>
      <c r="DC80" s="302"/>
      <c r="DD80" s="302"/>
      <c r="DE80" s="302"/>
      <c r="DF80" s="302">
        <v>0</v>
      </c>
      <c r="DG80" s="302"/>
      <c r="DH80" s="302"/>
      <c r="DI80" s="302"/>
      <c r="DJ80" s="302"/>
      <c r="DK80" s="302"/>
      <c r="DL80" s="302"/>
      <c r="DM80" s="302">
        <v>0</v>
      </c>
      <c r="DN80" s="302"/>
      <c r="DO80" s="302"/>
      <c r="DP80" s="302"/>
      <c r="DQ80" s="302"/>
      <c r="DR80" s="302"/>
      <c r="DS80" s="302"/>
    </row>
    <row r="81" spans="1:123" s="19" customFormat="1" ht="17.25" customHeight="1" x14ac:dyDescent="0.2">
      <c r="A81" s="187">
        <v>57</v>
      </c>
      <c r="B81" s="187"/>
      <c r="C81" s="187"/>
      <c r="D81" s="187" t="s">
        <v>386</v>
      </c>
      <c r="E81" s="187"/>
      <c r="F81" s="187"/>
      <c r="G81" s="187"/>
      <c r="H81" s="187"/>
      <c r="I81" s="187"/>
      <c r="J81" s="187"/>
      <c r="K81" s="187"/>
      <c r="L81" s="187"/>
      <c r="M81" s="187"/>
      <c r="N81" s="187"/>
      <c r="O81" s="283" t="s">
        <v>387</v>
      </c>
      <c r="P81" s="283"/>
      <c r="Q81" s="283"/>
      <c r="R81" s="283"/>
      <c r="S81" s="283"/>
      <c r="T81" s="283"/>
      <c r="U81" s="283"/>
      <c r="V81" s="283"/>
      <c r="W81" s="283"/>
      <c r="X81" s="283"/>
      <c r="Y81" s="283"/>
      <c r="Z81" s="295" t="s">
        <v>791</v>
      </c>
      <c r="AA81" s="296"/>
      <c r="AB81" s="296"/>
      <c r="AC81" s="296"/>
      <c r="AD81" s="296"/>
      <c r="AE81" s="296"/>
      <c r="AF81" s="296"/>
      <c r="AG81" s="296"/>
      <c r="AH81" s="296"/>
      <c r="AI81" s="296"/>
      <c r="AJ81" s="297"/>
      <c r="AK81" s="233" t="s">
        <v>12</v>
      </c>
      <c r="AL81" s="284"/>
      <c r="AM81" s="284"/>
      <c r="AN81" s="284"/>
      <c r="AO81" s="284"/>
      <c r="AP81" s="284"/>
      <c r="AQ81" s="285"/>
      <c r="AR81" s="180" t="s">
        <v>12</v>
      </c>
      <c r="AS81" s="181"/>
      <c r="AT81" s="181"/>
      <c r="AU81" s="181"/>
      <c r="AV81" s="181"/>
      <c r="AW81" s="182"/>
      <c r="AX81" s="187" t="s">
        <v>12</v>
      </c>
      <c r="AY81" s="187"/>
      <c r="AZ81" s="187"/>
      <c r="BA81" s="187"/>
      <c r="BB81" s="187"/>
      <c r="BC81" s="187"/>
      <c r="BD81" s="187"/>
      <c r="BE81" s="187" t="s">
        <v>12</v>
      </c>
      <c r="BF81" s="187"/>
      <c r="BG81" s="187"/>
      <c r="BH81" s="187"/>
      <c r="BI81" s="187"/>
      <c r="BJ81" s="187"/>
      <c r="BK81" s="187"/>
      <c r="BL81" s="302">
        <v>3</v>
      </c>
      <c r="BM81" s="302"/>
      <c r="BN81" s="302"/>
      <c r="BO81" s="302"/>
      <c r="BP81" s="302"/>
      <c r="BQ81" s="302"/>
      <c r="BR81" s="302"/>
      <c r="BS81" s="301">
        <v>0</v>
      </c>
      <c r="BT81" s="301"/>
      <c r="BU81" s="301"/>
      <c r="BV81" s="301"/>
      <c r="BW81" s="301"/>
      <c r="BX81" s="301"/>
      <c r="BY81" s="302">
        <v>0</v>
      </c>
      <c r="BZ81" s="302"/>
      <c r="CA81" s="302"/>
      <c r="CB81" s="302"/>
      <c r="CC81" s="302"/>
      <c r="CD81" s="302"/>
      <c r="CE81" s="302">
        <v>3</v>
      </c>
      <c r="CF81" s="302"/>
      <c r="CG81" s="302"/>
      <c r="CH81" s="302"/>
      <c r="CI81" s="302"/>
      <c r="CJ81" s="302"/>
      <c r="CK81" s="301">
        <v>0</v>
      </c>
      <c r="CL81" s="301"/>
      <c r="CM81" s="301"/>
      <c r="CN81" s="301"/>
      <c r="CO81" s="301"/>
      <c r="CP81" s="301"/>
      <c r="CQ81" s="301"/>
      <c r="CR81" s="301">
        <v>0</v>
      </c>
      <c r="CS81" s="301"/>
      <c r="CT81" s="301"/>
      <c r="CU81" s="301"/>
      <c r="CV81" s="301"/>
      <c r="CW81" s="301"/>
      <c r="CX81" s="301"/>
      <c r="CY81" s="302">
        <v>3</v>
      </c>
      <c r="CZ81" s="302"/>
      <c r="DA81" s="302"/>
      <c r="DB81" s="302"/>
      <c r="DC81" s="302"/>
      <c r="DD81" s="302"/>
      <c r="DE81" s="302"/>
      <c r="DF81" s="302">
        <v>0</v>
      </c>
      <c r="DG81" s="302"/>
      <c r="DH81" s="302"/>
      <c r="DI81" s="302"/>
      <c r="DJ81" s="302"/>
      <c r="DK81" s="302"/>
      <c r="DL81" s="302"/>
      <c r="DM81" s="302">
        <v>0</v>
      </c>
      <c r="DN81" s="302"/>
      <c r="DO81" s="302"/>
      <c r="DP81" s="302"/>
      <c r="DQ81" s="302"/>
      <c r="DR81" s="302"/>
      <c r="DS81" s="302"/>
    </row>
    <row r="82" spans="1:123" s="19" customFormat="1" ht="17.25" customHeight="1" x14ac:dyDescent="0.2">
      <c r="A82" s="187">
        <v>58</v>
      </c>
      <c r="B82" s="187"/>
      <c r="C82" s="187"/>
      <c r="D82" s="187" t="s">
        <v>386</v>
      </c>
      <c r="E82" s="187"/>
      <c r="F82" s="187"/>
      <c r="G82" s="187"/>
      <c r="H82" s="187"/>
      <c r="I82" s="187"/>
      <c r="J82" s="187"/>
      <c r="K82" s="187"/>
      <c r="L82" s="187"/>
      <c r="M82" s="187"/>
      <c r="N82" s="187"/>
      <c r="O82" s="283" t="s">
        <v>387</v>
      </c>
      <c r="P82" s="283"/>
      <c r="Q82" s="283"/>
      <c r="R82" s="283"/>
      <c r="S82" s="283"/>
      <c r="T82" s="283"/>
      <c r="U82" s="283"/>
      <c r="V82" s="283"/>
      <c r="W82" s="283"/>
      <c r="X82" s="283"/>
      <c r="Y82" s="283"/>
      <c r="Z82" s="295" t="s">
        <v>792</v>
      </c>
      <c r="AA82" s="296"/>
      <c r="AB82" s="296"/>
      <c r="AC82" s="296"/>
      <c r="AD82" s="296"/>
      <c r="AE82" s="296"/>
      <c r="AF82" s="296"/>
      <c r="AG82" s="296"/>
      <c r="AH82" s="296"/>
      <c r="AI82" s="296"/>
      <c r="AJ82" s="297"/>
      <c r="AK82" s="233" t="s">
        <v>12</v>
      </c>
      <c r="AL82" s="284"/>
      <c r="AM82" s="284"/>
      <c r="AN82" s="284"/>
      <c r="AO82" s="284"/>
      <c r="AP82" s="284"/>
      <c r="AQ82" s="285"/>
      <c r="AR82" s="180" t="s">
        <v>12</v>
      </c>
      <c r="AS82" s="181"/>
      <c r="AT82" s="181"/>
      <c r="AU82" s="181"/>
      <c r="AV82" s="181"/>
      <c r="AW82" s="182"/>
      <c r="AX82" s="187" t="s">
        <v>12</v>
      </c>
      <c r="AY82" s="187"/>
      <c r="AZ82" s="187"/>
      <c r="BA82" s="187"/>
      <c r="BB82" s="187"/>
      <c r="BC82" s="187"/>
      <c r="BD82" s="187"/>
      <c r="BE82" s="187" t="s">
        <v>12</v>
      </c>
      <c r="BF82" s="187"/>
      <c r="BG82" s="187"/>
      <c r="BH82" s="187"/>
      <c r="BI82" s="187"/>
      <c r="BJ82" s="187"/>
      <c r="BK82" s="187"/>
      <c r="BL82" s="302">
        <v>0</v>
      </c>
      <c r="BM82" s="302"/>
      <c r="BN82" s="302"/>
      <c r="BO82" s="302"/>
      <c r="BP82" s="302"/>
      <c r="BQ82" s="302"/>
      <c r="BR82" s="302"/>
      <c r="BS82" s="301">
        <v>0</v>
      </c>
      <c r="BT82" s="301"/>
      <c r="BU82" s="301"/>
      <c r="BV82" s="301"/>
      <c r="BW82" s="301"/>
      <c r="BX82" s="301"/>
      <c r="BY82" s="302">
        <v>0</v>
      </c>
      <c r="BZ82" s="302"/>
      <c r="CA82" s="302"/>
      <c r="CB82" s="302"/>
      <c r="CC82" s="302"/>
      <c r="CD82" s="302"/>
      <c r="CE82" s="302">
        <v>0</v>
      </c>
      <c r="CF82" s="302"/>
      <c r="CG82" s="302"/>
      <c r="CH82" s="302"/>
      <c r="CI82" s="302"/>
      <c r="CJ82" s="302"/>
      <c r="CK82" s="301">
        <v>0</v>
      </c>
      <c r="CL82" s="301"/>
      <c r="CM82" s="301"/>
      <c r="CN82" s="301"/>
      <c r="CO82" s="301"/>
      <c r="CP82" s="301"/>
      <c r="CQ82" s="301"/>
      <c r="CR82" s="301">
        <v>0</v>
      </c>
      <c r="CS82" s="301"/>
      <c r="CT82" s="301"/>
      <c r="CU82" s="301"/>
      <c r="CV82" s="301"/>
      <c r="CW82" s="301"/>
      <c r="CX82" s="301"/>
      <c r="CY82" s="302">
        <v>0</v>
      </c>
      <c r="CZ82" s="302"/>
      <c r="DA82" s="302"/>
      <c r="DB82" s="302"/>
      <c r="DC82" s="302"/>
      <c r="DD82" s="302"/>
      <c r="DE82" s="302"/>
      <c r="DF82" s="302">
        <v>0</v>
      </c>
      <c r="DG82" s="302"/>
      <c r="DH82" s="302"/>
      <c r="DI82" s="302"/>
      <c r="DJ82" s="302"/>
      <c r="DK82" s="302"/>
      <c r="DL82" s="302"/>
      <c r="DM82" s="302">
        <v>0</v>
      </c>
      <c r="DN82" s="302"/>
      <c r="DO82" s="302"/>
      <c r="DP82" s="302"/>
      <c r="DQ82" s="302"/>
      <c r="DR82" s="302"/>
      <c r="DS82" s="302"/>
    </row>
    <row r="83" spans="1:123" s="19" customFormat="1" ht="29.25" customHeight="1" x14ac:dyDescent="0.2">
      <c r="A83" s="187">
        <v>59</v>
      </c>
      <c r="B83" s="187"/>
      <c r="C83" s="187"/>
      <c r="D83" s="187" t="s">
        <v>386</v>
      </c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283" t="s">
        <v>387</v>
      </c>
      <c r="P83" s="283"/>
      <c r="Q83" s="283"/>
      <c r="R83" s="283"/>
      <c r="S83" s="283"/>
      <c r="T83" s="283"/>
      <c r="U83" s="283"/>
      <c r="V83" s="283"/>
      <c r="W83" s="283"/>
      <c r="X83" s="283"/>
      <c r="Y83" s="283"/>
      <c r="Z83" s="288" t="s">
        <v>734</v>
      </c>
      <c r="AA83" s="289"/>
      <c r="AB83" s="289"/>
      <c r="AC83" s="289"/>
      <c r="AD83" s="289"/>
      <c r="AE83" s="289"/>
      <c r="AF83" s="289"/>
      <c r="AG83" s="289"/>
      <c r="AH83" s="289"/>
      <c r="AI83" s="289"/>
      <c r="AJ83" s="290"/>
      <c r="AK83" s="187" t="s">
        <v>743</v>
      </c>
      <c r="AL83" s="187"/>
      <c r="AM83" s="187"/>
      <c r="AN83" s="187"/>
      <c r="AO83" s="187"/>
      <c r="AP83" s="187"/>
      <c r="AQ83" s="187"/>
      <c r="AR83" s="187">
        <v>10</v>
      </c>
      <c r="AS83" s="187"/>
      <c r="AT83" s="187"/>
      <c r="AU83" s="187"/>
      <c r="AV83" s="187"/>
      <c r="AW83" s="187"/>
      <c r="AX83" s="233" t="s">
        <v>793</v>
      </c>
      <c r="AY83" s="284"/>
      <c r="AZ83" s="284"/>
      <c r="BA83" s="284"/>
      <c r="BB83" s="284"/>
      <c r="BC83" s="284"/>
      <c r="BD83" s="285"/>
      <c r="BE83" s="187">
        <v>10</v>
      </c>
      <c r="BF83" s="187"/>
      <c r="BG83" s="187"/>
      <c r="BH83" s="187"/>
      <c r="BI83" s="187"/>
      <c r="BJ83" s="187"/>
      <c r="BK83" s="187"/>
      <c r="BL83" s="302">
        <v>113</v>
      </c>
      <c r="BM83" s="302"/>
      <c r="BN83" s="302"/>
      <c r="BO83" s="302"/>
      <c r="BP83" s="302"/>
      <c r="BQ83" s="302"/>
      <c r="BR83" s="302"/>
      <c r="BS83" s="301">
        <v>0</v>
      </c>
      <c r="BT83" s="301"/>
      <c r="BU83" s="301"/>
      <c r="BV83" s="301"/>
      <c r="BW83" s="301"/>
      <c r="BX83" s="301"/>
      <c r="BY83" s="302">
        <v>0</v>
      </c>
      <c r="BZ83" s="302"/>
      <c r="CA83" s="302"/>
      <c r="CB83" s="302"/>
      <c r="CC83" s="302"/>
      <c r="CD83" s="302"/>
      <c r="CE83" s="302">
        <v>112</v>
      </c>
      <c r="CF83" s="302"/>
      <c r="CG83" s="302"/>
      <c r="CH83" s="302"/>
      <c r="CI83" s="302"/>
      <c r="CJ83" s="302"/>
      <c r="CK83" s="301">
        <v>0</v>
      </c>
      <c r="CL83" s="301"/>
      <c r="CM83" s="301"/>
      <c r="CN83" s="301"/>
      <c r="CO83" s="301"/>
      <c r="CP83" s="301"/>
      <c r="CQ83" s="301"/>
      <c r="CR83" s="301">
        <v>0</v>
      </c>
      <c r="CS83" s="301"/>
      <c r="CT83" s="301"/>
      <c r="CU83" s="301"/>
      <c r="CV83" s="301"/>
      <c r="CW83" s="301"/>
      <c r="CX83" s="301"/>
      <c r="CY83" s="302">
        <v>0</v>
      </c>
      <c r="CZ83" s="302"/>
      <c r="DA83" s="302"/>
      <c r="DB83" s="302"/>
      <c r="DC83" s="302"/>
      <c r="DD83" s="302"/>
      <c r="DE83" s="302"/>
      <c r="DF83" s="302">
        <v>112</v>
      </c>
      <c r="DG83" s="302"/>
      <c r="DH83" s="302"/>
      <c r="DI83" s="302"/>
      <c r="DJ83" s="302"/>
      <c r="DK83" s="302"/>
      <c r="DL83" s="302"/>
      <c r="DM83" s="302">
        <v>1</v>
      </c>
      <c r="DN83" s="302"/>
      <c r="DO83" s="302"/>
      <c r="DP83" s="302"/>
      <c r="DQ83" s="302"/>
      <c r="DR83" s="302"/>
      <c r="DS83" s="302"/>
    </row>
    <row r="84" spans="1:123" s="19" customFormat="1" ht="17.25" customHeight="1" x14ac:dyDescent="0.2">
      <c r="A84" s="187">
        <v>60</v>
      </c>
      <c r="B84" s="187"/>
      <c r="C84" s="187"/>
      <c r="D84" s="187" t="s">
        <v>386</v>
      </c>
      <c r="E84" s="187"/>
      <c r="F84" s="187"/>
      <c r="G84" s="187"/>
      <c r="H84" s="187"/>
      <c r="I84" s="187"/>
      <c r="J84" s="187"/>
      <c r="K84" s="187"/>
      <c r="L84" s="187"/>
      <c r="M84" s="187"/>
      <c r="N84" s="187"/>
      <c r="O84" s="283" t="s">
        <v>387</v>
      </c>
      <c r="P84" s="283"/>
      <c r="Q84" s="283"/>
      <c r="R84" s="283"/>
      <c r="S84" s="283"/>
      <c r="T84" s="283"/>
      <c r="U84" s="283"/>
      <c r="V84" s="283"/>
      <c r="W84" s="283"/>
      <c r="X84" s="283"/>
      <c r="Y84" s="283"/>
      <c r="Z84" s="295" t="s">
        <v>794</v>
      </c>
      <c r="AA84" s="296"/>
      <c r="AB84" s="296"/>
      <c r="AC84" s="296"/>
      <c r="AD84" s="296"/>
      <c r="AE84" s="296"/>
      <c r="AF84" s="296"/>
      <c r="AG84" s="296"/>
      <c r="AH84" s="296"/>
      <c r="AI84" s="296"/>
      <c r="AJ84" s="297"/>
      <c r="AK84" s="233" t="s">
        <v>12</v>
      </c>
      <c r="AL84" s="284"/>
      <c r="AM84" s="284"/>
      <c r="AN84" s="284"/>
      <c r="AO84" s="284"/>
      <c r="AP84" s="284"/>
      <c r="AQ84" s="285"/>
      <c r="AR84" s="180" t="s">
        <v>12</v>
      </c>
      <c r="AS84" s="181"/>
      <c r="AT84" s="181"/>
      <c r="AU84" s="181"/>
      <c r="AV84" s="181"/>
      <c r="AW84" s="182"/>
      <c r="AX84" s="187" t="s">
        <v>12</v>
      </c>
      <c r="AY84" s="187"/>
      <c r="AZ84" s="187"/>
      <c r="BA84" s="187"/>
      <c r="BB84" s="187"/>
      <c r="BC84" s="187"/>
      <c r="BD84" s="187"/>
      <c r="BE84" s="187" t="s">
        <v>12</v>
      </c>
      <c r="BF84" s="187"/>
      <c r="BG84" s="187"/>
      <c r="BH84" s="187"/>
      <c r="BI84" s="187"/>
      <c r="BJ84" s="187"/>
      <c r="BK84" s="187"/>
      <c r="BL84" s="302">
        <v>3</v>
      </c>
      <c r="BM84" s="302"/>
      <c r="BN84" s="302"/>
      <c r="BO84" s="302"/>
      <c r="BP84" s="302"/>
      <c r="BQ84" s="302"/>
      <c r="BR84" s="302"/>
      <c r="BS84" s="301">
        <v>0</v>
      </c>
      <c r="BT84" s="301"/>
      <c r="BU84" s="301"/>
      <c r="BV84" s="301"/>
      <c r="BW84" s="301"/>
      <c r="BX84" s="301"/>
      <c r="BY84" s="302">
        <v>0</v>
      </c>
      <c r="BZ84" s="302"/>
      <c r="CA84" s="302"/>
      <c r="CB84" s="302"/>
      <c r="CC84" s="302"/>
      <c r="CD84" s="302"/>
      <c r="CE84" s="302">
        <v>3</v>
      </c>
      <c r="CF84" s="302"/>
      <c r="CG84" s="302"/>
      <c r="CH84" s="302"/>
      <c r="CI84" s="302"/>
      <c r="CJ84" s="302"/>
      <c r="CK84" s="301">
        <v>0</v>
      </c>
      <c r="CL84" s="301"/>
      <c r="CM84" s="301"/>
      <c r="CN84" s="301"/>
      <c r="CO84" s="301"/>
      <c r="CP84" s="301"/>
      <c r="CQ84" s="301"/>
      <c r="CR84" s="301">
        <v>0</v>
      </c>
      <c r="CS84" s="301"/>
      <c r="CT84" s="301"/>
      <c r="CU84" s="301"/>
      <c r="CV84" s="301"/>
      <c r="CW84" s="301"/>
      <c r="CX84" s="301"/>
      <c r="CY84" s="302">
        <v>3</v>
      </c>
      <c r="CZ84" s="302"/>
      <c r="DA84" s="302"/>
      <c r="DB84" s="302"/>
      <c r="DC84" s="302"/>
      <c r="DD84" s="302"/>
      <c r="DE84" s="302"/>
      <c r="DF84" s="302">
        <v>0</v>
      </c>
      <c r="DG84" s="302"/>
      <c r="DH84" s="302"/>
      <c r="DI84" s="302"/>
      <c r="DJ84" s="302"/>
      <c r="DK84" s="302"/>
      <c r="DL84" s="302"/>
      <c r="DM84" s="302">
        <v>0</v>
      </c>
      <c r="DN84" s="302"/>
      <c r="DO84" s="302"/>
      <c r="DP84" s="302"/>
      <c r="DQ84" s="302"/>
      <c r="DR84" s="302"/>
      <c r="DS84" s="302"/>
    </row>
    <row r="85" spans="1:123" s="19" customFormat="1" ht="25.5" customHeight="1" x14ac:dyDescent="0.2">
      <c r="A85" s="187">
        <v>61</v>
      </c>
      <c r="B85" s="187"/>
      <c r="C85" s="187"/>
      <c r="D85" s="187" t="s">
        <v>386</v>
      </c>
      <c r="E85" s="187"/>
      <c r="F85" s="187"/>
      <c r="G85" s="187"/>
      <c r="H85" s="187"/>
      <c r="I85" s="187"/>
      <c r="J85" s="187"/>
      <c r="K85" s="187"/>
      <c r="L85" s="187"/>
      <c r="M85" s="187"/>
      <c r="N85" s="187"/>
      <c r="O85" s="283" t="s">
        <v>387</v>
      </c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8" t="s">
        <v>734</v>
      </c>
      <c r="AA85" s="289"/>
      <c r="AB85" s="289"/>
      <c r="AC85" s="289"/>
      <c r="AD85" s="289"/>
      <c r="AE85" s="289"/>
      <c r="AF85" s="289"/>
      <c r="AG85" s="289"/>
      <c r="AH85" s="289"/>
      <c r="AI85" s="289"/>
      <c r="AJ85" s="290"/>
      <c r="AK85" s="291" t="s">
        <v>735</v>
      </c>
      <c r="AL85" s="292"/>
      <c r="AM85" s="292"/>
      <c r="AN85" s="292"/>
      <c r="AO85" s="292"/>
      <c r="AP85" s="292"/>
      <c r="AQ85" s="293"/>
      <c r="AR85" s="187">
        <v>10</v>
      </c>
      <c r="AS85" s="187"/>
      <c r="AT85" s="187"/>
      <c r="AU85" s="187"/>
      <c r="AV85" s="187"/>
      <c r="AW85" s="187"/>
      <c r="AX85" s="233" t="s">
        <v>795</v>
      </c>
      <c r="AY85" s="284"/>
      <c r="AZ85" s="284"/>
      <c r="BA85" s="284"/>
      <c r="BB85" s="284"/>
      <c r="BC85" s="284"/>
      <c r="BD85" s="285"/>
      <c r="BE85" s="187">
        <v>0.4</v>
      </c>
      <c r="BF85" s="187"/>
      <c r="BG85" s="187"/>
      <c r="BH85" s="187"/>
      <c r="BI85" s="187"/>
      <c r="BJ85" s="187"/>
      <c r="BK85" s="187"/>
      <c r="BL85" s="302">
        <v>1</v>
      </c>
      <c r="BM85" s="302"/>
      <c r="BN85" s="302"/>
      <c r="BO85" s="302"/>
      <c r="BP85" s="302"/>
      <c r="BQ85" s="302"/>
      <c r="BR85" s="302"/>
      <c r="BS85" s="301">
        <v>0</v>
      </c>
      <c r="BT85" s="301"/>
      <c r="BU85" s="301"/>
      <c r="BV85" s="301"/>
      <c r="BW85" s="301"/>
      <c r="BX85" s="301"/>
      <c r="BY85" s="302">
        <v>0</v>
      </c>
      <c r="BZ85" s="302"/>
      <c r="CA85" s="302"/>
      <c r="CB85" s="302"/>
      <c r="CC85" s="302"/>
      <c r="CD85" s="302"/>
      <c r="CE85" s="302">
        <v>1</v>
      </c>
      <c r="CF85" s="302"/>
      <c r="CG85" s="302"/>
      <c r="CH85" s="302"/>
      <c r="CI85" s="302"/>
      <c r="CJ85" s="302"/>
      <c r="CK85" s="301">
        <v>0</v>
      </c>
      <c r="CL85" s="301"/>
      <c r="CM85" s="301"/>
      <c r="CN85" s="301"/>
      <c r="CO85" s="301"/>
      <c r="CP85" s="301"/>
      <c r="CQ85" s="301"/>
      <c r="CR85" s="301">
        <v>0</v>
      </c>
      <c r="CS85" s="301"/>
      <c r="CT85" s="301"/>
      <c r="CU85" s="301"/>
      <c r="CV85" s="301"/>
      <c r="CW85" s="301"/>
      <c r="CX85" s="301"/>
      <c r="CY85" s="302">
        <v>0</v>
      </c>
      <c r="CZ85" s="302"/>
      <c r="DA85" s="302"/>
      <c r="DB85" s="302"/>
      <c r="DC85" s="302"/>
      <c r="DD85" s="302"/>
      <c r="DE85" s="302"/>
      <c r="DF85" s="302">
        <v>1</v>
      </c>
      <c r="DG85" s="302"/>
      <c r="DH85" s="302"/>
      <c r="DI85" s="302"/>
      <c r="DJ85" s="302"/>
      <c r="DK85" s="302"/>
      <c r="DL85" s="302"/>
      <c r="DM85" s="302">
        <v>0</v>
      </c>
      <c r="DN85" s="302"/>
      <c r="DO85" s="302"/>
      <c r="DP85" s="302"/>
      <c r="DQ85" s="302"/>
      <c r="DR85" s="302"/>
      <c r="DS85" s="302"/>
    </row>
    <row r="86" spans="1:123" s="19" customFormat="1" ht="27" customHeight="1" x14ac:dyDescent="0.2">
      <c r="A86" s="187">
        <v>62</v>
      </c>
      <c r="B86" s="187"/>
      <c r="C86" s="187"/>
      <c r="D86" s="187" t="s">
        <v>386</v>
      </c>
      <c r="E86" s="187"/>
      <c r="F86" s="187"/>
      <c r="G86" s="187"/>
      <c r="H86" s="187"/>
      <c r="I86" s="187"/>
      <c r="J86" s="187"/>
      <c r="K86" s="187"/>
      <c r="L86" s="187"/>
      <c r="M86" s="187"/>
      <c r="N86" s="187"/>
      <c r="O86" s="283" t="s">
        <v>387</v>
      </c>
      <c r="P86" s="283"/>
      <c r="Q86" s="283"/>
      <c r="R86" s="283"/>
      <c r="S86" s="283"/>
      <c r="T86" s="283"/>
      <c r="U86" s="283"/>
      <c r="V86" s="283"/>
      <c r="W86" s="283"/>
      <c r="X86" s="283"/>
      <c r="Y86" s="283"/>
      <c r="Z86" s="288" t="s">
        <v>752</v>
      </c>
      <c r="AA86" s="289"/>
      <c r="AB86" s="289"/>
      <c r="AC86" s="289"/>
      <c r="AD86" s="289"/>
      <c r="AE86" s="289"/>
      <c r="AF86" s="289"/>
      <c r="AG86" s="289"/>
      <c r="AH86" s="289"/>
      <c r="AI86" s="289"/>
      <c r="AJ86" s="290"/>
      <c r="AK86" s="283" t="s">
        <v>796</v>
      </c>
      <c r="AL86" s="283"/>
      <c r="AM86" s="283"/>
      <c r="AN86" s="283"/>
      <c r="AO86" s="283"/>
      <c r="AP86" s="283"/>
      <c r="AQ86" s="283"/>
      <c r="AR86" s="187">
        <v>10</v>
      </c>
      <c r="AS86" s="187"/>
      <c r="AT86" s="187"/>
      <c r="AU86" s="187"/>
      <c r="AV86" s="187"/>
      <c r="AW86" s="187"/>
      <c r="AX86" s="187" t="s">
        <v>797</v>
      </c>
      <c r="AY86" s="187"/>
      <c r="AZ86" s="187"/>
      <c r="BA86" s="187"/>
      <c r="BB86" s="187"/>
      <c r="BC86" s="187"/>
      <c r="BD86" s="187"/>
      <c r="BE86" s="187">
        <v>10</v>
      </c>
      <c r="BF86" s="187"/>
      <c r="BG86" s="187"/>
      <c r="BH86" s="187"/>
      <c r="BI86" s="187"/>
      <c r="BJ86" s="187"/>
      <c r="BK86" s="187"/>
      <c r="BL86" s="302">
        <v>1</v>
      </c>
      <c r="BM86" s="302"/>
      <c r="BN86" s="302"/>
      <c r="BO86" s="302"/>
      <c r="BP86" s="302"/>
      <c r="BQ86" s="302"/>
      <c r="BR86" s="302"/>
      <c r="BS86" s="301">
        <v>0</v>
      </c>
      <c r="BT86" s="301"/>
      <c r="BU86" s="301"/>
      <c r="BV86" s="301"/>
      <c r="BW86" s="301"/>
      <c r="BX86" s="301"/>
      <c r="BY86" s="302">
        <v>0</v>
      </c>
      <c r="BZ86" s="302"/>
      <c r="CA86" s="302"/>
      <c r="CB86" s="302"/>
      <c r="CC86" s="302"/>
      <c r="CD86" s="302"/>
      <c r="CE86" s="302">
        <v>1</v>
      </c>
      <c r="CF86" s="302"/>
      <c r="CG86" s="302"/>
      <c r="CH86" s="302"/>
      <c r="CI86" s="302"/>
      <c r="CJ86" s="302"/>
      <c r="CK86" s="301">
        <v>0</v>
      </c>
      <c r="CL86" s="301"/>
      <c r="CM86" s="301"/>
      <c r="CN86" s="301"/>
      <c r="CO86" s="301"/>
      <c r="CP86" s="301"/>
      <c r="CQ86" s="301"/>
      <c r="CR86" s="301">
        <v>0</v>
      </c>
      <c r="CS86" s="301"/>
      <c r="CT86" s="301"/>
      <c r="CU86" s="301"/>
      <c r="CV86" s="301"/>
      <c r="CW86" s="301"/>
      <c r="CX86" s="301"/>
      <c r="CY86" s="302">
        <v>0</v>
      </c>
      <c r="CZ86" s="302"/>
      <c r="DA86" s="302"/>
      <c r="DB86" s="302"/>
      <c r="DC86" s="302"/>
      <c r="DD86" s="302"/>
      <c r="DE86" s="302"/>
      <c r="DF86" s="302">
        <v>1</v>
      </c>
      <c r="DG86" s="302"/>
      <c r="DH86" s="302"/>
      <c r="DI86" s="302"/>
      <c r="DJ86" s="302"/>
      <c r="DK86" s="302"/>
      <c r="DL86" s="302"/>
      <c r="DM86" s="302">
        <v>0</v>
      </c>
      <c r="DN86" s="302"/>
      <c r="DO86" s="302"/>
      <c r="DP86" s="302"/>
      <c r="DQ86" s="302"/>
      <c r="DR86" s="302"/>
      <c r="DS86" s="302"/>
    </row>
    <row r="87" spans="1:123" s="19" customFormat="1" ht="27.75" customHeight="1" x14ac:dyDescent="0.2">
      <c r="A87" s="187">
        <v>63</v>
      </c>
      <c r="B87" s="187"/>
      <c r="C87" s="187"/>
      <c r="D87" s="187" t="s">
        <v>386</v>
      </c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283" t="s">
        <v>387</v>
      </c>
      <c r="P87" s="283"/>
      <c r="Q87" s="283"/>
      <c r="R87" s="283"/>
      <c r="S87" s="283"/>
      <c r="T87" s="283"/>
      <c r="U87" s="283"/>
      <c r="V87" s="283"/>
      <c r="W87" s="283"/>
      <c r="X87" s="283"/>
      <c r="Y87" s="283"/>
      <c r="Z87" s="288" t="s">
        <v>752</v>
      </c>
      <c r="AA87" s="289"/>
      <c r="AB87" s="289"/>
      <c r="AC87" s="289"/>
      <c r="AD87" s="289"/>
      <c r="AE87" s="289"/>
      <c r="AF87" s="289"/>
      <c r="AG87" s="289"/>
      <c r="AH87" s="289"/>
      <c r="AI87" s="289"/>
      <c r="AJ87" s="290"/>
      <c r="AK87" s="283" t="s">
        <v>796</v>
      </c>
      <c r="AL87" s="283"/>
      <c r="AM87" s="283"/>
      <c r="AN87" s="283"/>
      <c r="AO87" s="283"/>
      <c r="AP87" s="283"/>
      <c r="AQ87" s="283"/>
      <c r="AR87" s="187">
        <v>10</v>
      </c>
      <c r="AS87" s="187"/>
      <c r="AT87" s="187"/>
      <c r="AU87" s="187"/>
      <c r="AV87" s="187"/>
      <c r="AW87" s="187"/>
      <c r="AX87" s="233" t="s">
        <v>798</v>
      </c>
      <c r="AY87" s="284"/>
      <c r="AZ87" s="284"/>
      <c r="BA87" s="284"/>
      <c r="BB87" s="284"/>
      <c r="BC87" s="284"/>
      <c r="BD87" s="285"/>
      <c r="BE87" s="187">
        <v>10</v>
      </c>
      <c r="BF87" s="187"/>
      <c r="BG87" s="187"/>
      <c r="BH87" s="187"/>
      <c r="BI87" s="187"/>
      <c r="BJ87" s="187"/>
      <c r="BK87" s="187"/>
      <c r="BL87" s="302">
        <v>0</v>
      </c>
      <c r="BM87" s="302"/>
      <c r="BN87" s="302"/>
      <c r="BO87" s="302"/>
      <c r="BP87" s="302"/>
      <c r="BQ87" s="302"/>
      <c r="BR87" s="302"/>
      <c r="BS87" s="301">
        <v>0</v>
      </c>
      <c r="BT87" s="301"/>
      <c r="BU87" s="301"/>
      <c r="BV87" s="301"/>
      <c r="BW87" s="301"/>
      <c r="BX87" s="301"/>
      <c r="BY87" s="302">
        <v>0</v>
      </c>
      <c r="BZ87" s="302"/>
      <c r="CA87" s="302"/>
      <c r="CB87" s="302"/>
      <c r="CC87" s="302"/>
      <c r="CD87" s="302"/>
      <c r="CE87" s="302">
        <v>0</v>
      </c>
      <c r="CF87" s="302"/>
      <c r="CG87" s="302"/>
      <c r="CH87" s="302"/>
      <c r="CI87" s="302"/>
      <c r="CJ87" s="302"/>
      <c r="CK87" s="301">
        <v>0</v>
      </c>
      <c r="CL87" s="301"/>
      <c r="CM87" s="301"/>
      <c r="CN87" s="301"/>
      <c r="CO87" s="301"/>
      <c r="CP87" s="301"/>
      <c r="CQ87" s="301"/>
      <c r="CR87" s="301">
        <v>0</v>
      </c>
      <c r="CS87" s="301"/>
      <c r="CT87" s="301"/>
      <c r="CU87" s="301"/>
      <c r="CV87" s="301"/>
      <c r="CW87" s="301"/>
      <c r="CX87" s="301"/>
      <c r="CY87" s="302">
        <v>0</v>
      </c>
      <c r="CZ87" s="302"/>
      <c r="DA87" s="302"/>
      <c r="DB87" s="302"/>
      <c r="DC87" s="302"/>
      <c r="DD87" s="302"/>
      <c r="DE87" s="302"/>
      <c r="DF87" s="302">
        <v>0</v>
      </c>
      <c r="DG87" s="302"/>
      <c r="DH87" s="302"/>
      <c r="DI87" s="302"/>
      <c r="DJ87" s="302"/>
      <c r="DK87" s="302"/>
      <c r="DL87" s="302"/>
      <c r="DM87" s="302">
        <v>0</v>
      </c>
      <c r="DN87" s="302"/>
      <c r="DO87" s="302"/>
      <c r="DP87" s="302"/>
      <c r="DQ87" s="302"/>
      <c r="DR87" s="302"/>
      <c r="DS87" s="302"/>
    </row>
    <row r="88" spans="1:123" s="19" customFormat="1" ht="25.5" customHeight="1" x14ac:dyDescent="0.2">
      <c r="A88" s="187">
        <v>64</v>
      </c>
      <c r="B88" s="187"/>
      <c r="C88" s="187"/>
      <c r="D88" s="187" t="s">
        <v>386</v>
      </c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283" t="s">
        <v>387</v>
      </c>
      <c r="P88" s="283"/>
      <c r="Q88" s="283"/>
      <c r="R88" s="283"/>
      <c r="S88" s="283"/>
      <c r="T88" s="283"/>
      <c r="U88" s="283"/>
      <c r="V88" s="283"/>
      <c r="W88" s="283"/>
      <c r="X88" s="283"/>
      <c r="Y88" s="283"/>
      <c r="Z88" s="288" t="s">
        <v>752</v>
      </c>
      <c r="AA88" s="289"/>
      <c r="AB88" s="289"/>
      <c r="AC88" s="289"/>
      <c r="AD88" s="289"/>
      <c r="AE88" s="289"/>
      <c r="AF88" s="289"/>
      <c r="AG88" s="289"/>
      <c r="AH88" s="289"/>
      <c r="AI88" s="289"/>
      <c r="AJ88" s="290"/>
      <c r="AK88" s="233" t="s">
        <v>753</v>
      </c>
      <c r="AL88" s="284"/>
      <c r="AM88" s="284"/>
      <c r="AN88" s="284"/>
      <c r="AO88" s="284"/>
      <c r="AP88" s="284"/>
      <c r="AQ88" s="285"/>
      <c r="AR88" s="187">
        <v>10</v>
      </c>
      <c r="AS88" s="187"/>
      <c r="AT88" s="187"/>
      <c r="AU88" s="187"/>
      <c r="AV88" s="187"/>
      <c r="AW88" s="187"/>
      <c r="AX88" s="233" t="s">
        <v>799</v>
      </c>
      <c r="AY88" s="284"/>
      <c r="AZ88" s="284"/>
      <c r="BA88" s="284"/>
      <c r="BB88" s="284"/>
      <c r="BC88" s="284"/>
      <c r="BD88" s="285"/>
      <c r="BE88" s="187">
        <v>0.4</v>
      </c>
      <c r="BF88" s="187"/>
      <c r="BG88" s="187"/>
      <c r="BH88" s="187"/>
      <c r="BI88" s="187"/>
      <c r="BJ88" s="187"/>
      <c r="BK88" s="187"/>
      <c r="BL88" s="302">
        <v>50</v>
      </c>
      <c r="BM88" s="302"/>
      <c r="BN88" s="302"/>
      <c r="BO88" s="302"/>
      <c r="BP88" s="302"/>
      <c r="BQ88" s="302"/>
      <c r="BR88" s="302"/>
      <c r="BS88" s="301">
        <v>0</v>
      </c>
      <c r="BT88" s="301"/>
      <c r="BU88" s="301"/>
      <c r="BV88" s="301"/>
      <c r="BW88" s="301"/>
      <c r="BX88" s="301"/>
      <c r="BY88" s="302">
        <v>0</v>
      </c>
      <c r="BZ88" s="302"/>
      <c r="CA88" s="302"/>
      <c r="CB88" s="302"/>
      <c r="CC88" s="302"/>
      <c r="CD88" s="302"/>
      <c r="CE88" s="302">
        <v>50</v>
      </c>
      <c r="CF88" s="302"/>
      <c r="CG88" s="302"/>
      <c r="CH88" s="302"/>
      <c r="CI88" s="302"/>
      <c r="CJ88" s="302"/>
      <c r="CK88" s="301">
        <v>0</v>
      </c>
      <c r="CL88" s="301"/>
      <c r="CM88" s="301"/>
      <c r="CN88" s="301"/>
      <c r="CO88" s="301"/>
      <c r="CP88" s="301"/>
      <c r="CQ88" s="301"/>
      <c r="CR88" s="301">
        <v>0</v>
      </c>
      <c r="CS88" s="301"/>
      <c r="CT88" s="301"/>
      <c r="CU88" s="301"/>
      <c r="CV88" s="301"/>
      <c r="CW88" s="301"/>
      <c r="CX88" s="301"/>
      <c r="CY88" s="302">
        <v>0</v>
      </c>
      <c r="CZ88" s="302"/>
      <c r="DA88" s="302"/>
      <c r="DB88" s="302"/>
      <c r="DC88" s="302"/>
      <c r="DD88" s="302"/>
      <c r="DE88" s="302"/>
      <c r="DF88" s="302">
        <v>50</v>
      </c>
      <c r="DG88" s="302"/>
      <c r="DH88" s="302"/>
      <c r="DI88" s="302"/>
      <c r="DJ88" s="302"/>
      <c r="DK88" s="302"/>
      <c r="DL88" s="302"/>
      <c r="DM88" s="302">
        <v>0</v>
      </c>
      <c r="DN88" s="302"/>
      <c r="DO88" s="302"/>
      <c r="DP88" s="302"/>
      <c r="DQ88" s="302"/>
      <c r="DR88" s="302"/>
      <c r="DS88" s="302"/>
    </row>
    <row r="89" spans="1:123" s="19" customFormat="1" ht="25.5" customHeight="1" x14ac:dyDescent="0.2">
      <c r="A89" s="187">
        <v>65</v>
      </c>
      <c r="B89" s="187"/>
      <c r="C89" s="187"/>
      <c r="D89" s="187" t="s">
        <v>386</v>
      </c>
      <c r="E89" s="187"/>
      <c r="F89" s="187"/>
      <c r="G89" s="187"/>
      <c r="H89" s="187"/>
      <c r="I89" s="187"/>
      <c r="J89" s="187"/>
      <c r="K89" s="187"/>
      <c r="L89" s="187"/>
      <c r="M89" s="187"/>
      <c r="N89" s="187"/>
      <c r="O89" s="283" t="s">
        <v>387</v>
      </c>
      <c r="P89" s="283"/>
      <c r="Q89" s="283"/>
      <c r="R89" s="283"/>
      <c r="S89" s="283"/>
      <c r="T89" s="283"/>
      <c r="U89" s="283"/>
      <c r="V89" s="283"/>
      <c r="W89" s="283"/>
      <c r="X89" s="283"/>
      <c r="Y89" s="283"/>
      <c r="Z89" s="288" t="s">
        <v>752</v>
      </c>
      <c r="AA89" s="289"/>
      <c r="AB89" s="289"/>
      <c r="AC89" s="289"/>
      <c r="AD89" s="289"/>
      <c r="AE89" s="289"/>
      <c r="AF89" s="289"/>
      <c r="AG89" s="289"/>
      <c r="AH89" s="289"/>
      <c r="AI89" s="289"/>
      <c r="AJ89" s="290"/>
      <c r="AK89" s="233" t="s">
        <v>753</v>
      </c>
      <c r="AL89" s="284"/>
      <c r="AM89" s="284"/>
      <c r="AN89" s="284"/>
      <c r="AO89" s="284"/>
      <c r="AP89" s="284"/>
      <c r="AQ89" s="285"/>
      <c r="AR89" s="187">
        <v>10</v>
      </c>
      <c r="AS89" s="187"/>
      <c r="AT89" s="187"/>
      <c r="AU89" s="187"/>
      <c r="AV89" s="187"/>
      <c r="AW89" s="187"/>
      <c r="AX89" s="233" t="s">
        <v>800</v>
      </c>
      <c r="AY89" s="284"/>
      <c r="AZ89" s="284"/>
      <c r="BA89" s="284"/>
      <c r="BB89" s="284"/>
      <c r="BC89" s="284"/>
      <c r="BD89" s="285"/>
      <c r="BE89" s="187">
        <v>0.4</v>
      </c>
      <c r="BF89" s="187"/>
      <c r="BG89" s="187"/>
      <c r="BH89" s="187"/>
      <c r="BI89" s="187"/>
      <c r="BJ89" s="187"/>
      <c r="BK89" s="187"/>
      <c r="BL89" s="302">
        <v>50</v>
      </c>
      <c r="BM89" s="302"/>
      <c r="BN89" s="302"/>
      <c r="BO89" s="302"/>
      <c r="BP89" s="302"/>
      <c r="BQ89" s="302"/>
      <c r="BR89" s="302"/>
      <c r="BS89" s="301">
        <v>0</v>
      </c>
      <c r="BT89" s="301"/>
      <c r="BU89" s="301"/>
      <c r="BV89" s="301"/>
      <c r="BW89" s="301"/>
      <c r="BX89" s="301"/>
      <c r="BY89" s="302">
        <v>0</v>
      </c>
      <c r="BZ89" s="302"/>
      <c r="CA89" s="302"/>
      <c r="CB89" s="302"/>
      <c r="CC89" s="302"/>
      <c r="CD89" s="302"/>
      <c r="CE89" s="302">
        <v>50</v>
      </c>
      <c r="CF89" s="302"/>
      <c r="CG89" s="302"/>
      <c r="CH89" s="302"/>
      <c r="CI89" s="302"/>
      <c r="CJ89" s="302"/>
      <c r="CK89" s="301">
        <v>0</v>
      </c>
      <c r="CL89" s="301"/>
      <c r="CM89" s="301"/>
      <c r="CN89" s="301"/>
      <c r="CO89" s="301"/>
      <c r="CP89" s="301"/>
      <c r="CQ89" s="301"/>
      <c r="CR89" s="301">
        <v>0</v>
      </c>
      <c r="CS89" s="301"/>
      <c r="CT89" s="301"/>
      <c r="CU89" s="301"/>
      <c r="CV89" s="301"/>
      <c r="CW89" s="301"/>
      <c r="CX89" s="301"/>
      <c r="CY89" s="302">
        <v>0</v>
      </c>
      <c r="CZ89" s="302"/>
      <c r="DA89" s="302"/>
      <c r="DB89" s="302"/>
      <c r="DC89" s="302"/>
      <c r="DD89" s="302"/>
      <c r="DE89" s="302"/>
      <c r="DF89" s="302">
        <v>50</v>
      </c>
      <c r="DG89" s="302"/>
      <c r="DH89" s="302"/>
      <c r="DI89" s="302"/>
      <c r="DJ89" s="302"/>
      <c r="DK89" s="302"/>
      <c r="DL89" s="302"/>
      <c r="DM89" s="302">
        <v>0</v>
      </c>
      <c r="DN89" s="302"/>
      <c r="DO89" s="302"/>
      <c r="DP89" s="302"/>
      <c r="DQ89" s="302"/>
      <c r="DR89" s="302"/>
      <c r="DS89" s="302"/>
    </row>
    <row r="90" spans="1:123" s="19" customFormat="1" ht="29.25" customHeight="1" x14ac:dyDescent="0.2">
      <c r="A90" s="187">
        <v>66</v>
      </c>
      <c r="B90" s="187"/>
      <c r="C90" s="187"/>
      <c r="D90" s="187" t="s">
        <v>386</v>
      </c>
      <c r="E90" s="187"/>
      <c r="F90" s="187"/>
      <c r="G90" s="187"/>
      <c r="H90" s="187"/>
      <c r="I90" s="187"/>
      <c r="J90" s="187"/>
      <c r="K90" s="187"/>
      <c r="L90" s="187"/>
      <c r="M90" s="187"/>
      <c r="N90" s="187"/>
      <c r="O90" s="283" t="s">
        <v>387</v>
      </c>
      <c r="P90" s="283"/>
      <c r="Q90" s="283"/>
      <c r="R90" s="283"/>
      <c r="S90" s="283"/>
      <c r="T90" s="283"/>
      <c r="U90" s="283"/>
      <c r="V90" s="283"/>
      <c r="W90" s="283"/>
      <c r="X90" s="283"/>
      <c r="Y90" s="283"/>
      <c r="Z90" s="288" t="s">
        <v>752</v>
      </c>
      <c r="AA90" s="289"/>
      <c r="AB90" s="289"/>
      <c r="AC90" s="289"/>
      <c r="AD90" s="289"/>
      <c r="AE90" s="289"/>
      <c r="AF90" s="289"/>
      <c r="AG90" s="289"/>
      <c r="AH90" s="289"/>
      <c r="AI90" s="289"/>
      <c r="AJ90" s="290"/>
      <c r="AK90" s="233" t="s">
        <v>753</v>
      </c>
      <c r="AL90" s="284"/>
      <c r="AM90" s="284"/>
      <c r="AN90" s="284"/>
      <c r="AO90" s="284"/>
      <c r="AP90" s="284"/>
      <c r="AQ90" s="285"/>
      <c r="AR90" s="187">
        <v>10</v>
      </c>
      <c r="AS90" s="187"/>
      <c r="AT90" s="187"/>
      <c r="AU90" s="187"/>
      <c r="AV90" s="187"/>
      <c r="AW90" s="187"/>
      <c r="AX90" s="233" t="s">
        <v>801</v>
      </c>
      <c r="AY90" s="284"/>
      <c r="AZ90" s="284"/>
      <c r="BA90" s="284"/>
      <c r="BB90" s="284"/>
      <c r="BC90" s="284"/>
      <c r="BD90" s="285"/>
      <c r="BE90" s="187">
        <v>0.4</v>
      </c>
      <c r="BF90" s="187"/>
      <c r="BG90" s="187"/>
      <c r="BH90" s="187"/>
      <c r="BI90" s="187"/>
      <c r="BJ90" s="187"/>
      <c r="BK90" s="187"/>
      <c r="BL90" s="302">
        <v>50</v>
      </c>
      <c r="BM90" s="302"/>
      <c r="BN90" s="302"/>
      <c r="BO90" s="302"/>
      <c r="BP90" s="302"/>
      <c r="BQ90" s="302"/>
      <c r="BR90" s="302"/>
      <c r="BS90" s="301">
        <v>0</v>
      </c>
      <c r="BT90" s="301"/>
      <c r="BU90" s="301"/>
      <c r="BV90" s="301"/>
      <c r="BW90" s="301"/>
      <c r="BX90" s="301"/>
      <c r="BY90" s="302">
        <v>0</v>
      </c>
      <c r="BZ90" s="302"/>
      <c r="CA90" s="302"/>
      <c r="CB90" s="302"/>
      <c r="CC90" s="302"/>
      <c r="CD90" s="302"/>
      <c r="CE90" s="302">
        <v>50</v>
      </c>
      <c r="CF90" s="302"/>
      <c r="CG90" s="302"/>
      <c r="CH90" s="302"/>
      <c r="CI90" s="302"/>
      <c r="CJ90" s="302"/>
      <c r="CK90" s="301">
        <v>0</v>
      </c>
      <c r="CL90" s="301"/>
      <c r="CM90" s="301"/>
      <c r="CN90" s="301"/>
      <c r="CO90" s="301"/>
      <c r="CP90" s="301"/>
      <c r="CQ90" s="301"/>
      <c r="CR90" s="301">
        <v>0</v>
      </c>
      <c r="CS90" s="301"/>
      <c r="CT90" s="301"/>
      <c r="CU90" s="301"/>
      <c r="CV90" s="301"/>
      <c r="CW90" s="301"/>
      <c r="CX90" s="301"/>
      <c r="CY90" s="302">
        <v>0</v>
      </c>
      <c r="CZ90" s="302"/>
      <c r="DA90" s="302"/>
      <c r="DB90" s="302"/>
      <c r="DC90" s="302"/>
      <c r="DD90" s="302"/>
      <c r="DE90" s="302"/>
      <c r="DF90" s="302">
        <v>50</v>
      </c>
      <c r="DG90" s="302"/>
      <c r="DH90" s="302"/>
      <c r="DI90" s="302"/>
      <c r="DJ90" s="302"/>
      <c r="DK90" s="302"/>
      <c r="DL90" s="302"/>
      <c r="DM90" s="302">
        <v>0</v>
      </c>
      <c r="DN90" s="302"/>
      <c r="DO90" s="302"/>
      <c r="DP90" s="302"/>
      <c r="DQ90" s="302"/>
      <c r="DR90" s="302"/>
      <c r="DS90" s="302"/>
    </row>
    <row r="91" spans="1:123" s="19" customFormat="1" ht="27.75" customHeight="1" x14ac:dyDescent="0.2">
      <c r="A91" s="187">
        <v>67</v>
      </c>
      <c r="B91" s="187"/>
      <c r="C91" s="187"/>
      <c r="D91" s="187" t="s">
        <v>386</v>
      </c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283" t="s">
        <v>387</v>
      </c>
      <c r="P91" s="283"/>
      <c r="Q91" s="283"/>
      <c r="R91" s="283"/>
      <c r="S91" s="283"/>
      <c r="T91" s="283"/>
      <c r="U91" s="283"/>
      <c r="V91" s="283"/>
      <c r="W91" s="283"/>
      <c r="X91" s="283"/>
      <c r="Y91" s="283"/>
      <c r="Z91" s="288" t="s">
        <v>752</v>
      </c>
      <c r="AA91" s="289"/>
      <c r="AB91" s="289"/>
      <c r="AC91" s="289"/>
      <c r="AD91" s="289"/>
      <c r="AE91" s="289"/>
      <c r="AF91" s="289"/>
      <c r="AG91" s="289"/>
      <c r="AH91" s="289"/>
      <c r="AI91" s="289"/>
      <c r="AJ91" s="290"/>
      <c r="AK91" s="233" t="s">
        <v>753</v>
      </c>
      <c r="AL91" s="284"/>
      <c r="AM91" s="284"/>
      <c r="AN91" s="284"/>
      <c r="AO91" s="284"/>
      <c r="AP91" s="284"/>
      <c r="AQ91" s="285"/>
      <c r="AR91" s="187">
        <v>10</v>
      </c>
      <c r="AS91" s="187"/>
      <c r="AT91" s="187"/>
      <c r="AU91" s="187"/>
      <c r="AV91" s="187"/>
      <c r="AW91" s="187"/>
      <c r="AX91" s="233" t="s">
        <v>802</v>
      </c>
      <c r="AY91" s="284"/>
      <c r="AZ91" s="284"/>
      <c r="BA91" s="284"/>
      <c r="BB91" s="284"/>
      <c r="BC91" s="284"/>
      <c r="BD91" s="285"/>
      <c r="BE91" s="187">
        <v>0.4</v>
      </c>
      <c r="BF91" s="187"/>
      <c r="BG91" s="187"/>
      <c r="BH91" s="187"/>
      <c r="BI91" s="187"/>
      <c r="BJ91" s="187"/>
      <c r="BK91" s="187"/>
      <c r="BL91" s="302">
        <v>50</v>
      </c>
      <c r="BM91" s="302"/>
      <c r="BN91" s="302"/>
      <c r="BO91" s="302"/>
      <c r="BP91" s="302"/>
      <c r="BQ91" s="302"/>
      <c r="BR91" s="302"/>
      <c r="BS91" s="301">
        <v>0</v>
      </c>
      <c r="BT91" s="301"/>
      <c r="BU91" s="301"/>
      <c r="BV91" s="301"/>
      <c r="BW91" s="301"/>
      <c r="BX91" s="301"/>
      <c r="BY91" s="302">
        <v>0</v>
      </c>
      <c r="BZ91" s="302"/>
      <c r="CA91" s="302"/>
      <c r="CB91" s="302"/>
      <c r="CC91" s="302"/>
      <c r="CD91" s="302"/>
      <c r="CE91" s="302">
        <v>50</v>
      </c>
      <c r="CF91" s="302"/>
      <c r="CG91" s="302"/>
      <c r="CH91" s="302"/>
      <c r="CI91" s="302"/>
      <c r="CJ91" s="302"/>
      <c r="CK91" s="301">
        <v>0</v>
      </c>
      <c r="CL91" s="301"/>
      <c r="CM91" s="301"/>
      <c r="CN91" s="301"/>
      <c r="CO91" s="301"/>
      <c r="CP91" s="301"/>
      <c r="CQ91" s="301"/>
      <c r="CR91" s="301">
        <v>0</v>
      </c>
      <c r="CS91" s="301"/>
      <c r="CT91" s="301"/>
      <c r="CU91" s="301"/>
      <c r="CV91" s="301"/>
      <c r="CW91" s="301"/>
      <c r="CX91" s="301"/>
      <c r="CY91" s="302">
        <v>0</v>
      </c>
      <c r="CZ91" s="302"/>
      <c r="DA91" s="302"/>
      <c r="DB91" s="302"/>
      <c r="DC91" s="302"/>
      <c r="DD91" s="302"/>
      <c r="DE91" s="302"/>
      <c r="DF91" s="302">
        <v>50</v>
      </c>
      <c r="DG91" s="302"/>
      <c r="DH91" s="302"/>
      <c r="DI91" s="302"/>
      <c r="DJ91" s="302"/>
      <c r="DK91" s="302"/>
      <c r="DL91" s="302"/>
      <c r="DM91" s="302">
        <v>0</v>
      </c>
      <c r="DN91" s="302"/>
      <c r="DO91" s="302"/>
      <c r="DP91" s="302"/>
      <c r="DQ91" s="302"/>
      <c r="DR91" s="302"/>
      <c r="DS91" s="302"/>
    </row>
    <row r="92" spans="1:123" s="19" customFormat="1" ht="28.5" customHeight="1" x14ac:dyDescent="0.2">
      <c r="A92" s="187">
        <v>68</v>
      </c>
      <c r="B92" s="187"/>
      <c r="C92" s="187"/>
      <c r="D92" s="187" t="s">
        <v>386</v>
      </c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283" t="s">
        <v>387</v>
      </c>
      <c r="P92" s="283"/>
      <c r="Q92" s="283"/>
      <c r="R92" s="283"/>
      <c r="S92" s="283"/>
      <c r="T92" s="283"/>
      <c r="U92" s="283"/>
      <c r="V92" s="283"/>
      <c r="W92" s="283"/>
      <c r="X92" s="283"/>
      <c r="Y92" s="283"/>
      <c r="Z92" s="288" t="s">
        <v>752</v>
      </c>
      <c r="AA92" s="289"/>
      <c r="AB92" s="289"/>
      <c r="AC92" s="289"/>
      <c r="AD92" s="289"/>
      <c r="AE92" s="289"/>
      <c r="AF92" s="289"/>
      <c r="AG92" s="289"/>
      <c r="AH92" s="289"/>
      <c r="AI92" s="289"/>
      <c r="AJ92" s="290"/>
      <c r="AK92" s="233" t="s">
        <v>753</v>
      </c>
      <c r="AL92" s="284"/>
      <c r="AM92" s="284"/>
      <c r="AN92" s="284"/>
      <c r="AO92" s="284"/>
      <c r="AP92" s="284"/>
      <c r="AQ92" s="285"/>
      <c r="AR92" s="187">
        <v>10</v>
      </c>
      <c r="AS92" s="187"/>
      <c r="AT92" s="187"/>
      <c r="AU92" s="187"/>
      <c r="AV92" s="187"/>
      <c r="AW92" s="187"/>
      <c r="AX92" s="233" t="s">
        <v>803</v>
      </c>
      <c r="AY92" s="284"/>
      <c r="AZ92" s="284"/>
      <c r="BA92" s="284"/>
      <c r="BB92" s="284"/>
      <c r="BC92" s="284"/>
      <c r="BD92" s="285"/>
      <c r="BE92" s="187">
        <v>0.4</v>
      </c>
      <c r="BF92" s="187"/>
      <c r="BG92" s="187"/>
      <c r="BH92" s="187"/>
      <c r="BI92" s="187"/>
      <c r="BJ92" s="187"/>
      <c r="BK92" s="187"/>
      <c r="BL92" s="302">
        <v>50</v>
      </c>
      <c r="BM92" s="302"/>
      <c r="BN92" s="302"/>
      <c r="BO92" s="302"/>
      <c r="BP92" s="302"/>
      <c r="BQ92" s="302"/>
      <c r="BR92" s="302"/>
      <c r="BS92" s="301">
        <v>0</v>
      </c>
      <c r="BT92" s="301"/>
      <c r="BU92" s="301"/>
      <c r="BV92" s="301"/>
      <c r="BW92" s="301"/>
      <c r="BX92" s="301"/>
      <c r="BY92" s="302">
        <v>0</v>
      </c>
      <c r="BZ92" s="302"/>
      <c r="CA92" s="302"/>
      <c r="CB92" s="302"/>
      <c r="CC92" s="302"/>
      <c r="CD92" s="302"/>
      <c r="CE92" s="302">
        <v>50</v>
      </c>
      <c r="CF92" s="302"/>
      <c r="CG92" s="302"/>
      <c r="CH92" s="302"/>
      <c r="CI92" s="302"/>
      <c r="CJ92" s="302"/>
      <c r="CK92" s="301">
        <v>0</v>
      </c>
      <c r="CL92" s="301"/>
      <c r="CM92" s="301"/>
      <c r="CN92" s="301"/>
      <c r="CO92" s="301"/>
      <c r="CP92" s="301"/>
      <c r="CQ92" s="301"/>
      <c r="CR92" s="301">
        <v>0</v>
      </c>
      <c r="CS92" s="301"/>
      <c r="CT92" s="301"/>
      <c r="CU92" s="301"/>
      <c r="CV92" s="301"/>
      <c r="CW92" s="301"/>
      <c r="CX92" s="301"/>
      <c r="CY92" s="302">
        <v>0</v>
      </c>
      <c r="CZ92" s="302"/>
      <c r="DA92" s="302"/>
      <c r="DB92" s="302"/>
      <c r="DC92" s="302"/>
      <c r="DD92" s="302"/>
      <c r="DE92" s="302"/>
      <c r="DF92" s="302">
        <v>50</v>
      </c>
      <c r="DG92" s="302"/>
      <c r="DH92" s="302"/>
      <c r="DI92" s="302"/>
      <c r="DJ92" s="302"/>
      <c r="DK92" s="302"/>
      <c r="DL92" s="302"/>
      <c r="DM92" s="302">
        <v>0</v>
      </c>
      <c r="DN92" s="302"/>
      <c r="DO92" s="302"/>
      <c r="DP92" s="302"/>
      <c r="DQ92" s="302"/>
      <c r="DR92" s="302"/>
      <c r="DS92" s="302"/>
    </row>
    <row r="93" spans="1:123" s="19" customFormat="1" ht="17.25" customHeight="1" x14ac:dyDescent="0.2">
      <c r="A93" s="187">
        <v>69</v>
      </c>
      <c r="B93" s="187"/>
      <c r="C93" s="187"/>
      <c r="D93" s="187" t="s">
        <v>386</v>
      </c>
      <c r="E93" s="187"/>
      <c r="F93" s="187"/>
      <c r="G93" s="187"/>
      <c r="H93" s="187"/>
      <c r="I93" s="187"/>
      <c r="J93" s="187"/>
      <c r="K93" s="187"/>
      <c r="L93" s="187"/>
      <c r="M93" s="187"/>
      <c r="N93" s="187"/>
      <c r="O93" s="283" t="s">
        <v>387</v>
      </c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95" t="s">
        <v>794</v>
      </c>
      <c r="AA93" s="296"/>
      <c r="AB93" s="296"/>
      <c r="AC93" s="296"/>
      <c r="AD93" s="296"/>
      <c r="AE93" s="296"/>
      <c r="AF93" s="296"/>
      <c r="AG93" s="296"/>
      <c r="AH93" s="296"/>
      <c r="AI93" s="296"/>
      <c r="AJ93" s="297"/>
      <c r="AK93" s="233" t="s">
        <v>12</v>
      </c>
      <c r="AL93" s="284"/>
      <c r="AM93" s="284"/>
      <c r="AN93" s="284"/>
      <c r="AO93" s="284"/>
      <c r="AP93" s="284"/>
      <c r="AQ93" s="285"/>
      <c r="AR93" s="180" t="s">
        <v>12</v>
      </c>
      <c r="AS93" s="181"/>
      <c r="AT93" s="181"/>
      <c r="AU93" s="181"/>
      <c r="AV93" s="181"/>
      <c r="AW93" s="182"/>
      <c r="AX93" s="187" t="s">
        <v>12</v>
      </c>
      <c r="AY93" s="187"/>
      <c r="AZ93" s="187"/>
      <c r="BA93" s="187"/>
      <c r="BB93" s="187"/>
      <c r="BC93" s="187"/>
      <c r="BD93" s="187"/>
      <c r="BE93" s="187" t="s">
        <v>12</v>
      </c>
      <c r="BF93" s="187"/>
      <c r="BG93" s="187"/>
      <c r="BH93" s="187"/>
      <c r="BI93" s="187"/>
      <c r="BJ93" s="187"/>
      <c r="BK93" s="187"/>
      <c r="BL93" s="302">
        <v>3</v>
      </c>
      <c r="BM93" s="302"/>
      <c r="BN93" s="302"/>
      <c r="BO93" s="302"/>
      <c r="BP93" s="302"/>
      <c r="BQ93" s="302"/>
      <c r="BR93" s="302"/>
      <c r="BS93" s="301">
        <v>0</v>
      </c>
      <c r="BT93" s="301"/>
      <c r="BU93" s="301"/>
      <c r="BV93" s="301"/>
      <c r="BW93" s="301"/>
      <c r="BX93" s="301"/>
      <c r="BY93" s="302">
        <v>1</v>
      </c>
      <c r="BZ93" s="302"/>
      <c r="CA93" s="302"/>
      <c r="CB93" s="302"/>
      <c r="CC93" s="302"/>
      <c r="CD93" s="302"/>
      <c r="CE93" s="302">
        <v>2</v>
      </c>
      <c r="CF93" s="302"/>
      <c r="CG93" s="302"/>
      <c r="CH93" s="302"/>
      <c r="CI93" s="302"/>
      <c r="CJ93" s="302"/>
      <c r="CK93" s="301">
        <v>0</v>
      </c>
      <c r="CL93" s="301"/>
      <c r="CM93" s="301"/>
      <c r="CN93" s="301"/>
      <c r="CO93" s="301"/>
      <c r="CP93" s="301"/>
      <c r="CQ93" s="301"/>
      <c r="CR93" s="301">
        <v>0</v>
      </c>
      <c r="CS93" s="301"/>
      <c r="CT93" s="301"/>
      <c r="CU93" s="301"/>
      <c r="CV93" s="301"/>
      <c r="CW93" s="301"/>
      <c r="CX93" s="301"/>
      <c r="CY93" s="302">
        <v>3</v>
      </c>
      <c r="CZ93" s="302"/>
      <c r="DA93" s="302"/>
      <c r="DB93" s="302"/>
      <c r="DC93" s="302"/>
      <c r="DD93" s="302"/>
      <c r="DE93" s="302"/>
      <c r="DF93" s="302">
        <v>0</v>
      </c>
      <c r="DG93" s="302"/>
      <c r="DH93" s="302"/>
      <c r="DI93" s="302"/>
      <c r="DJ93" s="302"/>
      <c r="DK93" s="302"/>
      <c r="DL93" s="302"/>
      <c r="DM93" s="302">
        <v>0</v>
      </c>
      <c r="DN93" s="302"/>
      <c r="DO93" s="302"/>
      <c r="DP93" s="302"/>
      <c r="DQ93" s="302"/>
      <c r="DR93" s="302"/>
      <c r="DS93" s="302"/>
    </row>
    <row r="94" spans="1:123" s="19" customFormat="1" ht="17.25" customHeight="1" x14ac:dyDescent="0.2">
      <c r="A94" s="187">
        <v>70</v>
      </c>
      <c r="B94" s="187"/>
      <c r="C94" s="187"/>
      <c r="D94" s="187" t="s">
        <v>386</v>
      </c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283" t="s">
        <v>387</v>
      </c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95" t="s">
        <v>804</v>
      </c>
      <c r="AA94" s="296"/>
      <c r="AB94" s="296"/>
      <c r="AC94" s="296"/>
      <c r="AD94" s="296"/>
      <c r="AE94" s="296"/>
      <c r="AF94" s="296"/>
      <c r="AG94" s="296"/>
      <c r="AH94" s="296"/>
      <c r="AI94" s="296"/>
      <c r="AJ94" s="297"/>
      <c r="AK94" s="233" t="s">
        <v>12</v>
      </c>
      <c r="AL94" s="284"/>
      <c r="AM94" s="284"/>
      <c r="AN94" s="284"/>
      <c r="AO94" s="284"/>
      <c r="AP94" s="284"/>
      <c r="AQ94" s="285"/>
      <c r="AR94" s="180" t="s">
        <v>12</v>
      </c>
      <c r="AS94" s="181"/>
      <c r="AT94" s="181"/>
      <c r="AU94" s="181"/>
      <c r="AV94" s="181"/>
      <c r="AW94" s="182"/>
      <c r="AX94" s="187" t="s">
        <v>12</v>
      </c>
      <c r="AY94" s="187"/>
      <c r="AZ94" s="187"/>
      <c r="BA94" s="187"/>
      <c r="BB94" s="187"/>
      <c r="BC94" s="187"/>
      <c r="BD94" s="187"/>
      <c r="BE94" s="187" t="s">
        <v>12</v>
      </c>
      <c r="BF94" s="187"/>
      <c r="BG94" s="187"/>
      <c r="BH94" s="187"/>
      <c r="BI94" s="187"/>
      <c r="BJ94" s="187"/>
      <c r="BK94" s="187"/>
      <c r="BL94" s="302">
        <v>2</v>
      </c>
      <c r="BM94" s="302"/>
      <c r="BN94" s="302"/>
      <c r="BO94" s="302"/>
      <c r="BP94" s="302"/>
      <c r="BQ94" s="302"/>
      <c r="BR94" s="302"/>
      <c r="BS94" s="301">
        <v>0</v>
      </c>
      <c r="BT94" s="301"/>
      <c r="BU94" s="301"/>
      <c r="BV94" s="301"/>
      <c r="BW94" s="301"/>
      <c r="BX94" s="301"/>
      <c r="BY94" s="302">
        <v>1</v>
      </c>
      <c r="BZ94" s="302"/>
      <c r="CA94" s="302"/>
      <c r="CB94" s="302"/>
      <c r="CC94" s="302"/>
      <c r="CD94" s="302"/>
      <c r="CE94" s="302">
        <v>1</v>
      </c>
      <c r="CF94" s="302"/>
      <c r="CG94" s="302"/>
      <c r="CH94" s="302"/>
      <c r="CI94" s="302"/>
      <c r="CJ94" s="302"/>
      <c r="CK94" s="301">
        <v>0</v>
      </c>
      <c r="CL94" s="301"/>
      <c r="CM94" s="301"/>
      <c r="CN94" s="301"/>
      <c r="CO94" s="301"/>
      <c r="CP94" s="301"/>
      <c r="CQ94" s="301"/>
      <c r="CR94" s="301">
        <v>0</v>
      </c>
      <c r="CS94" s="301"/>
      <c r="CT94" s="301"/>
      <c r="CU94" s="301"/>
      <c r="CV94" s="301"/>
      <c r="CW94" s="301"/>
      <c r="CX94" s="301"/>
      <c r="CY94" s="302">
        <v>2</v>
      </c>
      <c r="CZ94" s="302"/>
      <c r="DA94" s="302"/>
      <c r="DB94" s="302"/>
      <c r="DC94" s="302"/>
      <c r="DD94" s="302"/>
      <c r="DE94" s="302"/>
      <c r="DF94" s="302">
        <v>0</v>
      </c>
      <c r="DG94" s="302"/>
      <c r="DH94" s="302"/>
      <c r="DI94" s="302"/>
      <c r="DJ94" s="302"/>
      <c r="DK94" s="302"/>
      <c r="DL94" s="302"/>
      <c r="DM94" s="302">
        <v>0</v>
      </c>
      <c r="DN94" s="302"/>
      <c r="DO94" s="302"/>
      <c r="DP94" s="302"/>
      <c r="DQ94" s="302"/>
      <c r="DR94" s="302"/>
      <c r="DS94" s="302"/>
    </row>
    <row r="95" spans="1:123" s="19" customFormat="1" ht="25.5" customHeight="1" x14ac:dyDescent="0.2">
      <c r="A95" s="187">
        <v>71</v>
      </c>
      <c r="B95" s="187"/>
      <c r="C95" s="187"/>
      <c r="D95" s="187" t="s">
        <v>386</v>
      </c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283" t="s">
        <v>387</v>
      </c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8" t="s">
        <v>734</v>
      </c>
      <c r="AA95" s="289"/>
      <c r="AB95" s="289"/>
      <c r="AC95" s="289"/>
      <c r="AD95" s="289"/>
      <c r="AE95" s="289"/>
      <c r="AF95" s="289"/>
      <c r="AG95" s="289"/>
      <c r="AH95" s="289"/>
      <c r="AI95" s="289"/>
      <c r="AJ95" s="290"/>
      <c r="AK95" s="187" t="s">
        <v>743</v>
      </c>
      <c r="AL95" s="187"/>
      <c r="AM95" s="187"/>
      <c r="AN95" s="187"/>
      <c r="AO95" s="187"/>
      <c r="AP95" s="187"/>
      <c r="AQ95" s="187"/>
      <c r="AR95" s="187">
        <v>10</v>
      </c>
      <c r="AS95" s="187"/>
      <c r="AT95" s="187"/>
      <c r="AU95" s="187"/>
      <c r="AV95" s="187"/>
      <c r="AW95" s="187"/>
      <c r="AX95" s="233" t="s">
        <v>805</v>
      </c>
      <c r="AY95" s="284"/>
      <c r="AZ95" s="284"/>
      <c r="BA95" s="284"/>
      <c r="BB95" s="284"/>
      <c r="BC95" s="284"/>
      <c r="BD95" s="285"/>
      <c r="BE95" s="187">
        <v>10</v>
      </c>
      <c r="BF95" s="187"/>
      <c r="BG95" s="187"/>
      <c r="BH95" s="187"/>
      <c r="BI95" s="187"/>
      <c r="BJ95" s="187"/>
      <c r="BK95" s="187"/>
      <c r="BL95" s="302">
        <v>200</v>
      </c>
      <c r="BM95" s="302"/>
      <c r="BN95" s="302"/>
      <c r="BO95" s="302"/>
      <c r="BP95" s="302"/>
      <c r="BQ95" s="302"/>
      <c r="BR95" s="302"/>
      <c r="BS95" s="301">
        <v>0</v>
      </c>
      <c r="BT95" s="301"/>
      <c r="BU95" s="301"/>
      <c r="BV95" s="301"/>
      <c r="BW95" s="301"/>
      <c r="BX95" s="301"/>
      <c r="BY95" s="302">
        <v>0</v>
      </c>
      <c r="BZ95" s="302"/>
      <c r="CA95" s="302"/>
      <c r="CB95" s="302"/>
      <c r="CC95" s="302"/>
      <c r="CD95" s="302"/>
      <c r="CE95" s="302">
        <v>200</v>
      </c>
      <c r="CF95" s="302"/>
      <c r="CG95" s="302"/>
      <c r="CH95" s="302"/>
      <c r="CI95" s="302"/>
      <c r="CJ95" s="302"/>
      <c r="CK95" s="301">
        <v>0</v>
      </c>
      <c r="CL95" s="301"/>
      <c r="CM95" s="301"/>
      <c r="CN95" s="301"/>
      <c r="CO95" s="301"/>
      <c r="CP95" s="301"/>
      <c r="CQ95" s="301"/>
      <c r="CR95" s="301">
        <v>0</v>
      </c>
      <c r="CS95" s="301"/>
      <c r="CT95" s="301"/>
      <c r="CU95" s="301"/>
      <c r="CV95" s="301"/>
      <c r="CW95" s="301"/>
      <c r="CX95" s="301"/>
      <c r="CY95" s="302">
        <v>0</v>
      </c>
      <c r="CZ95" s="302"/>
      <c r="DA95" s="302"/>
      <c r="DB95" s="302"/>
      <c r="DC95" s="302"/>
      <c r="DD95" s="302"/>
      <c r="DE95" s="302"/>
      <c r="DF95" s="302">
        <v>200</v>
      </c>
      <c r="DG95" s="302"/>
      <c r="DH95" s="302"/>
      <c r="DI95" s="302"/>
      <c r="DJ95" s="302"/>
      <c r="DK95" s="302"/>
      <c r="DL95" s="302"/>
      <c r="DM95" s="302">
        <v>0</v>
      </c>
      <c r="DN95" s="302"/>
      <c r="DO95" s="302"/>
      <c r="DP95" s="302"/>
      <c r="DQ95" s="302"/>
      <c r="DR95" s="302"/>
      <c r="DS95" s="302"/>
    </row>
    <row r="96" spans="1:123" s="19" customFormat="1" ht="17.25" customHeight="1" x14ac:dyDescent="0.2">
      <c r="A96" s="187">
        <v>72</v>
      </c>
      <c r="B96" s="187"/>
      <c r="C96" s="187"/>
      <c r="D96" s="187" t="s">
        <v>386</v>
      </c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283" t="s">
        <v>387</v>
      </c>
      <c r="P96" s="283"/>
      <c r="Q96" s="283"/>
      <c r="R96" s="283"/>
      <c r="S96" s="283"/>
      <c r="T96" s="283"/>
      <c r="U96" s="283"/>
      <c r="V96" s="283"/>
      <c r="W96" s="283"/>
      <c r="X96" s="283"/>
      <c r="Y96" s="283"/>
      <c r="Z96" s="295" t="s">
        <v>806</v>
      </c>
      <c r="AA96" s="296"/>
      <c r="AB96" s="296"/>
      <c r="AC96" s="296"/>
      <c r="AD96" s="296"/>
      <c r="AE96" s="296"/>
      <c r="AF96" s="296"/>
      <c r="AG96" s="296"/>
      <c r="AH96" s="296"/>
      <c r="AI96" s="296"/>
      <c r="AJ96" s="297"/>
      <c r="AK96" s="233" t="s">
        <v>12</v>
      </c>
      <c r="AL96" s="284"/>
      <c r="AM96" s="284"/>
      <c r="AN96" s="284"/>
      <c r="AO96" s="284"/>
      <c r="AP96" s="284"/>
      <c r="AQ96" s="285"/>
      <c r="AR96" s="180" t="s">
        <v>12</v>
      </c>
      <c r="AS96" s="181"/>
      <c r="AT96" s="181"/>
      <c r="AU96" s="181"/>
      <c r="AV96" s="181"/>
      <c r="AW96" s="182"/>
      <c r="AX96" s="187" t="s">
        <v>12</v>
      </c>
      <c r="AY96" s="187"/>
      <c r="AZ96" s="187"/>
      <c r="BA96" s="187"/>
      <c r="BB96" s="187"/>
      <c r="BC96" s="187"/>
      <c r="BD96" s="187"/>
      <c r="BE96" s="187" t="s">
        <v>12</v>
      </c>
      <c r="BF96" s="187"/>
      <c r="BG96" s="187"/>
      <c r="BH96" s="187"/>
      <c r="BI96" s="187"/>
      <c r="BJ96" s="187"/>
      <c r="BK96" s="187"/>
      <c r="BL96" s="302">
        <v>3</v>
      </c>
      <c r="BM96" s="302"/>
      <c r="BN96" s="302"/>
      <c r="BO96" s="302"/>
      <c r="BP96" s="302"/>
      <c r="BQ96" s="302"/>
      <c r="BR96" s="302"/>
      <c r="BS96" s="301">
        <v>0</v>
      </c>
      <c r="BT96" s="301"/>
      <c r="BU96" s="301"/>
      <c r="BV96" s="301"/>
      <c r="BW96" s="301"/>
      <c r="BX96" s="301"/>
      <c r="BY96" s="302">
        <v>0</v>
      </c>
      <c r="BZ96" s="302"/>
      <c r="CA96" s="302"/>
      <c r="CB96" s="302"/>
      <c r="CC96" s="302"/>
      <c r="CD96" s="302"/>
      <c r="CE96" s="302">
        <v>3</v>
      </c>
      <c r="CF96" s="302"/>
      <c r="CG96" s="302"/>
      <c r="CH96" s="302"/>
      <c r="CI96" s="302"/>
      <c r="CJ96" s="302"/>
      <c r="CK96" s="301">
        <v>0</v>
      </c>
      <c r="CL96" s="301"/>
      <c r="CM96" s="301"/>
      <c r="CN96" s="301"/>
      <c r="CO96" s="301"/>
      <c r="CP96" s="301"/>
      <c r="CQ96" s="301"/>
      <c r="CR96" s="301">
        <v>0</v>
      </c>
      <c r="CS96" s="301"/>
      <c r="CT96" s="301"/>
      <c r="CU96" s="301"/>
      <c r="CV96" s="301"/>
      <c r="CW96" s="301"/>
      <c r="CX96" s="301"/>
      <c r="CY96" s="302">
        <v>3</v>
      </c>
      <c r="CZ96" s="302"/>
      <c r="DA96" s="302"/>
      <c r="DB96" s="302"/>
      <c r="DC96" s="302"/>
      <c r="DD96" s="302"/>
      <c r="DE96" s="302"/>
      <c r="DF96" s="302">
        <v>0</v>
      </c>
      <c r="DG96" s="302"/>
      <c r="DH96" s="302"/>
      <c r="DI96" s="302"/>
      <c r="DJ96" s="302"/>
      <c r="DK96" s="302"/>
      <c r="DL96" s="302"/>
      <c r="DM96" s="302">
        <v>0</v>
      </c>
      <c r="DN96" s="302"/>
      <c r="DO96" s="302"/>
      <c r="DP96" s="302"/>
      <c r="DQ96" s="302"/>
      <c r="DR96" s="302"/>
      <c r="DS96" s="302"/>
    </row>
    <row r="97" spans="1:123" s="19" customFormat="1" ht="17.25" customHeight="1" x14ac:dyDescent="0.2">
      <c r="A97" s="187">
        <v>73</v>
      </c>
      <c r="B97" s="187"/>
      <c r="C97" s="187"/>
      <c r="D97" s="187" t="s">
        <v>386</v>
      </c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283" t="s">
        <v>387</v>
      </c>
      <c r="P97" s="283"/>
      <c r="Q97" s="283"/>
      <c r="R97" s="283"/>
      <c r="S97" s="283"/>
      <c r="T97" s="283"/>
      <c r="U97" s="283"/>
      <c r="V97" s="283"/>
      <c r="W97" s="283"/>
      <c r="X97" s="283"/>
      <c r="Y97" s="283"/>
      <c r="Z97" s="295" t="s">
        <v>807</v>
      </c>
      <c r="AA97" s="296"/>
      <c r="AB97" s="296"/>
      <c r="AC97" s="296"/>
      <c r="AD97" s="296"/>
      <c r="AE97" s="296"/>
      <c r="AF97" s="296"/>
      <c r="AG97" s="296"/>
      <c r="AH97" s="296"/>
      <c r="AI97" s="296"/>
      <c r="AJ97" s="297"/>
      <c r="AK97" s="233" t="s">
        <v>12</v>
      </c>
      <c r="AL97" s="284"/>
      <c r="AM97" s="284"/>
      <c r="AN97" s="284"/>
      <c r="AO97" s="284"/>
      <c r="AP97" s="284"/>
      <c r="AQ97" s="285"/>
      <c r="AR97" s="180" t="s">
        <v>12</v>
      </c>
      <c r="AS97" s="181"/>
      <c r="AT97" s="181"/>
      <c r="AU97" s="181"/>
      <c r="AV97" s="181"/>
      <c r="AW97" s="182"/>
      <c r="AX97" s="187" t="s">
        <v>12</v>
      </c>
      <c r="AY97" s="187"/>
      <c r="AZ97" s="187"/>
      <c r="BA97" s="187"/>
      <c r="BB97" s="187"/>
      <c r="BC97" s="187"/>
      <c r="BD97" s="187"/>
      <c r="BE97" s="187" t="s">
        <v>12</v>
      </c>
      <c r="BF97" s="187"/>
      <c r="BG97" s="187"/>
      <c r="BH97" s="187"/>
      <c r="BI97" s="187"/>
      <c r="BJ97" s="187"/>
      <c r="BK97" s="187"/>
      <c r="BL97" s="302">
        <v>3</v>
      </c>
      <c r="BM97" s="302"/>
      <c r="BN97" s="302"/>
      <c r="BO97" s="302"/>
      <c r="BP97" s="302"/>
      <c r="BQ97" s="302"/>
      <c r="BR97" s="302"/>
      <c r="BS97" s="301">
        <v>0</v>
      </c>
      <c r="BT97" s="301"/>
      <c r="BU97" s="301"/>
      <c r="BV97" s="301"/>
      <c r="BW97" s="301"/>
      <c r="BX97" s="301"/>
      <c r="BY97" s="302">
        <v>1</v>
      </c>
      <c r="BZ97" s="302"/>
      <c r="CA97" s="302"/>
      <c r="CB97" s="302"/>
      <c r="CC97" s="302"/>
      <c r="CD97" s="302"/>
      <c r="CE97" s="302">
        <v>1</v>
      </c>
      <c r="CF97" s="302"/>
      <c r="CG97" s="302"/>
      <c r="CH97" s="302"/>
      <c r="CI97" s="302"/>
      <c r="CJ97" s="302"/>
      <c r="CK97" s="301">
        <v>0</v>
      </c>
      <c r="CL97" s="301"/>
      <c r="CM97" s="301"/>
      <c r="CN97" s="301"/>
      <c r="CO97" s="301"/>
      <c r="CP97" s="301"/>
      <c r="CQ97" s="301"/>
      <c r="CR97" s="301">
        <v>0</v>
      </c>
      <c r="CS97" s="301"/>
      <c r="CT97" s="301"/>
      <c r="CU97" s="301"/>
      <c r="CV97" s="301"/>
      <c r="CW97" s="301"/>
      <c r="CX97" s="301"/>
      <c r="CY97" s="302">
        <v>2</v>
      </c>
      <c r="CZ97" s="302"/>
      <c r="DA97" s="302"/>
      <c r="DB97" s="302"/>
      <c r="DC97" s="302"/>
      <c r="DD97" s="302"/>
      <c r="DE97" s="302"/>
      <c r="DF97" s="302">
        <v>0</v>
      </c>
      <c r="DG97" s="302"/>
      <c r="DH97" s="302"/>
      <c r="DI97" s="302"/>
      <c r="DJ97" s="302"/>
      <c r="DK97" s="302"/>
      <c r="DL97" s="302"/>
      <c r="DM97" s="302">
        <v>1</v>
      </c>
      <c r="DN97" s="302"/>
      <c r="DO97" s="302"/>
      <c r="DP97" s="302"/>
      <c r="DQ97" s="302"/>
      <c r="DR97" s="302"/>
      <c r="DS97" s="302"/>
    </row>
    <row r="98" spans="1:123" s="19" customFormat="1" ht="17.25" customHeight="1" x14ac:dyDescent="0.2">
      <c r="A98" s="187">
        <v>74</v>
      </c>
      <c r="B98" s="187"/>
      <c r="C98" s="187"/>
      <c r="D98" s="187" t="s">
        <v>386</v>
      </c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283" t="s">
        <v>387</v>
      </c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95" t="s">
        <v>808</v>
      </c>
      <c r="AA98" s="296"/>
      <c r="AB98" s="296"/>
      <c r="AC98" s="296"/>
      <c r="AD98" s="296"/>
      <c r="AE98" s="296"/>
      <c r="AF98" s="296"/>
      <c r="AG98" s="296"/>
      <c r="AH98" s="296"/>
      <c r="AI98" s="296"/>
      <c r="AJ98" s="297"/>
      <c r="AK98" s="233" t="s">
        <v>12</v>
      </c>
      <c r="AL98" s="284"/>
      <c r="AM98" s="284"/>
      <c r="AN98" s="284"/>
      <c r="AO98" s="284"/>
      <c r="AP98" s="284"/>
      <c r="AQ98" s="285"/>
      <c r="AR98" s="180" t="s">
        <v>12</v>
      </c>
      <c r="AS98" s="181"/>
      <c r="AT98" s="181"/>
      <c r="AU98" s="181"/>
      <c r="AV98" s="181"/>
      <c r="AW98" s="182"/>
      <c r="AX98" s="187" t="s">
        <v>12</v>
      </c>
      <c r="AY98" s="187"/>
      <c r="AZ98" s="187"/>
      <c r="BA98" s="187"/>
      <c r="BB98" s="187"/>
      <c r="BC98" s="187"/>
      <c r="BD98" s="187"/>
      <c r="BE98" s="187" t="s">
        <v>12</v>
      </c>
      <c r="BF98" s="187"/>
      <c r="BG98" s="187"/>
      <c r="BH98" s="187"/>
      <c r="BI98" s="187"/>
      <c r="BJ98" s="187"/>
      <c r="BK98" s="187"/>
      <c r="BL98" s="302">
        <v>3</v>
      </c>
      <c r="BM98" s="302"/>
      <c r="BN98" s="302"/>
      <c r="BO98" s="302"/>
      <c r="BP98" s="302"/>
      <c r="BQ98" s="302"/>
      <c r="BR98" s="302"/>
      <c r="BS98" s="301">
        <v>0</v>
      </c>
      <c r="BT98" s="301"/>
      <c r="BU98" s="301"/>
      <c r="BV98" s="301"/>
      <c r="BW98" s="301"/>
      <c r="BX98" s="301"/>
      <c r="BY98" s="302">
        <v>3</v>
      </c>
      <c r="BZ98" s="302"/>
      <c r="CA98" s="302"/>
      <c r="CB98" s="302"/>
      <c r="CC98" s="302"/>
      <c r="CD98" s="302"/>
      <c r="CE98" s="302">
        <v>0</v>
      </c>
      <c r="CF98" s="302"/>
      <c r="CG98" s="302"/>
      <c r="CH98" s="302"/>
      <c r="CI98" s="302"/>
      <c r="CJ98" s="302"/>
      <c r="CK98" s="301">
        <v>0</v>
      </c>
      <c r="CL98" s="301"/>
      <c r="CM98" s="301"/>
      <c r="CN98" s="301"/>
      <c r="CO98" s="301"/>
      <c r="CP98" s="301"/>
      <c r="CQ98" s="301"/>
      <c r="CR98" s="301">
        <v>0</v>
      </c>
      <c r="CS98" s="301"/>
      <c r="CT98" s="301"/>
      <c r="CU98" s="301"/>
      <c r="CV98" s="301"/>
      <c r="CW98" s="301"/>
      <c r="CX98" s="301"/>
      <c r="CY98" s="302">
        <v>3</v>
      </c>
      <c r="CZ98" s="302"/>
      <c r="DA98" s="302"/>
      <c r="DB98" s="302"/>
      <c r="DC98" s="302"/>
      <c r="DD98" s="302"/>
      <c r="DE98" s="302"/>
      <c r="DF98" s="302">
        <v>0</v>
      </c>
      <c r="DG98" s="302"/>
      <c r="DH98" s="302"/>
      <c r="DI98" s="302"/>
      <c r="DJ98" s="302"/>
      <c r="DK98" s="302"/>
      <c r="DL98" s="302"/>
      <c r="DM98" s="302">
        <v>0</v>
      </c>
      <c r="DN98" s="302"/>
      <c r="DO98" s="302"/>
      <c r="DP98" s="302"/>
      <c r="DQ98" s="302"/>
      <c r="DR98" s="302"/>
      <c r="DS98" s="302"/>
    </row>
    <row r="99" spans="1:123" s="19" customFormat="1" ht="27" customHeight="1" x14ac:dyDescent="0.2">
      <c r="A99" s="187">
        <v>75</v>
      </c>
      <c r="B99" s="187"/>
      <c r="C99" s="187"/>
      <c r="D99" s="187" t="s">
        <v>386</v>
      </c>
      <c r="E99" s="187"/>
      <c r="F99" s="187"/>
      <c r="G99" s="187"/>
      <c r="H99" s="187"/>
      <c r="I99" s="187"/>
      <c r="J99" s="187"/>
      <c r="K99" s="187"/>
      <c r="L99" s="187"/>
      <c r="M99" s="187"/>
      <c r="N99" s="187"/>
      <c r="O99" s="283" t="s">
        <v>387</v>
      </c>
      <c r="P99" s="283"/>
      <c r="Q99" s="283"/>
      <c r="R99" s="283"/>
      <c r="S99" s="283"/>
      <c r="T99" s="283"/>
      <c r="U99" s="283"/>
      <c r="V99" s="283"/>
      <c r="W99" s="283"/>
      <c r="X99" s="283"/>
      <c r="Y99" s="283"/>
      <c r="Z99" s="295" t="s">
        <v>809</v>
      </c>
      <c r="AA99" s="296"/>
      <c r="AB99" s="296"/>
      <c r="AC99" s="296"/>
      <c r="AD99" s="296"/>
      <c r="AE99" s="296"/>
      <c r="AF99" s="296"/>
      <c r="AG99" s="296"/>
      <c r="AH99" s="296"/>
      <c r="AI99" s="296"/>
      <c r="AJ99" s="297"/>
      <c r="AK99" s="233" t="s">
        <v>12</v>
      </c>
      <c r="AL99" s="284"/>
      <c r="AM99" s="284"/>
      <c r="AN99" s="284"/>
      <c r="AO99" s="284"/>
      <c r="AP99" s="284"/>
      <c r="AQ99" s="285"/>
      <c r="AR99" s="180" t="s">
        <v>12</v>
      </c>
      <c r="AS99" s="181"/>
      <c r="AT99" s="181"/>
      <c r="AU99" s="181"/>
      <c r="AV99" s="181"/>
      <c r="AW99" s="182"/>
      <c r="AX99" s="187" t="s">
        <v>12</v>
      </c>
      <c r="AY99" s="187"/>
      <c r="AZ99" s="187"/>
      <c r="BA99" s="187"/>
      <c r="BB99" s="187"/>
      <c r="BC99" s="187"/>
      <c r="BD99" s="187"/>
      <c r="BE99" s="187" t="s">
        <v>12</v>
      </c>
      <c r="BF99" s="187"/>
      <c r="BG99" s="187"/>
      <c r="BH99" s="187"/>
      <c r="BI99" s="187"/>
      <c r="BJ99" s="187"/>
      <c r="BK99" s="187"/>
      <c r="BL99" s="302">
        <v>0</v>
      </c>
      <c r="BM99" s="302"/>
      <c r="BN99" s="302"/>
      <c r="BO99" s="302"/>
      <c r="BP99" s="302"/>
      <c r="BQ99" s="302"/>
      <c r="BR99" s="302"/>
      <c r="BS99" s="301">
        <v>0</v>
      </c>
      <c r="BT99" s="301"/>
      <c r="BU99" s="301"/>
      <c r="BV99" s="301"/>
      <c r="BW99" s="301"/>
      <c r="BX99" s="301"/>
      <c r="BY99" s="302">
        <v>0</v>
      </c>
      <c r="BZ99" s="302"/>
      <c r="CA99" s="302"/>
      <c r="CB99" s="302"/>
      <c r="CC99" s="302"/>
      <c r="CD99" s="302"/>
      <c r="CE99" s="302">
        <v>0</v>
      </c>
      <c r="CF99" s="302"/>
      <c r="CG99" s="302"/>
      <c r="CH99" s="302"/>
      <c r="CI99" s="302"/>
      <c r="CJ99" s="302"/>
      <c r="CK99" s="301">
        <v>0</v>
      </c>
      <c r="CL99" s="301"/>
      <c r="CM99" s="301"/>
      <c r="CN99" s="301"/>
      <c r="CO99" s="301"/>
      <c r="CP99" s="301"/>
      <c r="CQ99" s="301"/>
      <c r="CR99" s="301">
        <v>0</v>
      </c>
      <c r="CS99" s="301"/>
      <c r="CT99" s="301"/>
      <c r="CU99" s="301"/>
      <c r="CV99" s="301"/>
      <c r="CW99" s="301"/>
      <c r="CX99" s="301"/>
      <c r="CY99" s="302">
        <v>0</v>
      </c>
      <c r="CZ99" s="302"/>
      <c r="DA99" s="302"/>
      <c r="DB99" s="302"/>
      <c r="DC99" s="302"/>
      <c r="DD99" s="302"/>
      <c r="DE99" s="302"/>
      <c r="DF99" s="302">
        <v>0</v>
      </c>
      <c r="DG99" s="302"/>
      <c r="DH99" s="302"/>
      <c r="DI99" s="302"/>
      <c r="DJ99" s="302"/>
      <c r="DK99" s="302"/>
      <c r="DL99" s="302"/>
      <c r="DM99" s="302">
        <v>0</v>
      </c>
      <c r="DN99" s="302"/>
      <c r="DO99" s="302"/>
      <c r="DP99" s="302"/>
      <c r="DQ99" s="302"/>
      <c r="DR99" s="302"/>
      <c r="DS99" s="302"/>
    </row>
    <row r="100" spans="1:123" s="19" customFormat="1" ht="29.25" customHeight="1" x14ac:dyDescent="0.2">
      <c r="A100" s="187">
        <v>76</v>
      </c>
      <c r="B100" s="187"/>
      <c r="C100" s="187"/>
      <c r="D100" s="187" t="s">
        <v>386</v>
      </c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283" t="s">
        <v>387</v>
      </c>
      <c r="P100" s="283"/>
      <c r="Q100" s="283"/>
      <c r="R100" s="283"/>
      <c r="S100" s="283"/>
      <c r="T100" s="283"/>
      <c r="U100" s="283"/>
      <c r="V100" s="283"/>
      <c r="W100" s="283"/>
      <c r="X100" s="283"/>
      <c r="Y100" s="283"/>
      <c r="Z100" s="288" t="s">
        <v>752</v>
      </c>
      <c r="AA100" s="289"/>
      <c r="AB100" s="289"/>
      <c r="AC100" s="289"/>
      <c r="AD100" s="289"/>
      <c r="AE100" s="289"/>
      <c r="AF100" s="289"/>
      <c r="AG100" s="289"/>
      <c r="AH100" s="289"/>
      <c r="AI100" s="289"/>
      <c r="AJ100" s="290"/>
      <c r="AK100" s="233" t="s">
        <v>769</v>
      </c>
      <c r="AL100" s="284"/>
      <c r="AM100" s="284"/>
      <c r="AN100" s="284"/>
      <c r="AO100" s="284"/>
      <c r="AP100" s="284"/>
      <c r="AQ100" s="285"/>
      <c r="AR100" s="187">
        <v>10</v>
      </c>
      <c r="AS100" s="187"/>
      <c r="AT100" s="187"/>
      <c r="AU100" s="187"/>
      <c r="AV100" s="187"/>
      <c r="AW100" s="187"/>
      <c r="AX100" s="233" t="s">
        <v>810</v>
      </c>
      <c r="AY100" s="284"/>
      <c r="AZ100" s="284"/>
      <c r="BA100" s="284"/>
      <c r="BB100" s="284"/>
      <c r="BC100" s="284"/>
      <c r="BD100" s="285"/>
      <c r="BE100" s="187">
        <v>0.4</v>
      </c>
      <c r="BF100" s="187"/>
      <c r="BG100" s="187"/>
      <c r="BH100" s="187"/>
      <c r="BI100" s="187"/>
      <c r="BJ100" s="187"/>
      <c r="BK100" s="187"/>
      <c r="BL100" s="302">
        <v>50</v>
      </c>
      <c r="BM100" s="302"/>
      <c r="BN100" s="302"/>
      <c r="BO100" s="302"/>
      <c r="BP100" s="302"/>
      <c r="BQ100" s="302"/>
      <c r="BR100" s="302"/>
      <c r="BS100" s="301">
        <v>0</v>
      </c>
      <c r="BT100" s="301"/>
      <c r="BU100" s="301"/>
      <c r="BV100" s="301"/>
      <c r="BW100" s="301"/>
      <c r="BX100" s="301"/>
      <c r="BY100" s="302">
        <v>0</v>
      </c>
      <c r="BZ100" s="302"/>
      <c r="CA100" s="302"/>
      <c r="CB100" s="302"/>
      <c r="CC100" s="302"/>
      <c r="CD100" s="302"/>
      <c r="CE100" s="302">
        <v>50</v>
      </c>
      <c r="CF100" s="302"/>
      <c r="CG100" s="302"/>
      <c r="CH100" s="302"/>
      <c r="CI100" s="302"/>
      <c r="CJ100" s="302"/>
      <c r="CK100" s="301">
        <v>0</v>
      </c>
      <c r="CL100" s="301"/>
      <c r="CM100" s="301"/>
      <c r="CN100" s="301"/>
      <c r="CO100" s="301"/>
      <c r="CP100" s="301"/>
      <c r="CQ100" s="301"/>
      <c r="CR100" s="301">
        <v>0</v>
      </c>
      <c r="CS100" s="301"/>
      <c r="CT100" s="301"/>
      <c r="CU100" s="301"/>
      <c r="CV100" s="301"/>
      <c r="CW100" s="301"/>
      <c r="CX100" s="301"/>
      <c r="CY100" s="302">
        <v>0</v>
      </c>
      <c r="CZ100" s="302"/>
      <c r="DA100" s="302"/>
      <c r="DB100" s="302"/>
      <c r="DC100" s="302"/>
      <c r="DD100" s="302"/>
      <c r="DE100" s="302"/>
      <c r="DF100" s="302">
        <v>50</v>
      </c>
      <c r="DG100" s="302"/>
      <c r="DH100" s="302"/>
      <c r="DI100" s="302"/>
      <c r="DJ100" s="302"/>
      <c r="DK100" s="302"/>
      <c r="DL100" s="302"/>
      <c r="DM100" s="302">
        <v>0</v>
      </c>
      <c r="DN100" s="302"/>
      <c r="DO100" s="302"/>
      <c r="DP100" s="302"/>
      <c r="DQ100" s="302"/>
      <c r="DR100" s="302"/>
      <c r="DS100" s="302"/>
    </row>
    <row r="101" spans="1:123" s="19" customFormat="1" ht="24.75" customHeight="1" x14ac:dyDescent="0.2">
      <c r="A101" s="187">
        <v>77</v>
      </c>
      <c r="B101" s="187"/>
      <c r="C101" s="187"/>
      <c r="D101" s="187" t="s">
        <v>386</v>
      </c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283" t="s">
        <v>387</v>
      </c>
      <c r="P101" s="283"/>
      <c r="Q101" s="283"/>
      <c r="R101" s="283"/>
      <c r="S101" s="283"/>
      <c r="T101" s="283"/>
      <c r="U101" s="283"/>
      <c r="V101" s="283"/>
      <c r="W101" s="283"/>
      <c r="X101" s="283"/>
      <c r="Y101" s="283"/>
      <c r="Z101" s="295" t="s">
        <v>809</v>
      </c>
      <c r="AA101" s="296"/>
      <c r="AB101" s="296"/>
      <c r="AC101" s="296"/>
      <c r="AD101" s="296"/>
      <c r="AE101" s="296"/>
      <c r="AF101" s="296"/>
      <c r="AG101" s="296"/>
      <c r="AH101" s="296"/>
      <c r="AI101" s="296"/>
      <c r="AJ101" s="297"/>
      <c r="AK101" s="233" t="s">
        <v>12</v>
      </c>
      <c r="AL101" s="284"/>
      <c r="AM101" s="284"/>
      <c r="AN101" s="284"/>
      <c r="AO101" s="284"/>
      <c r="AP101" s="284"/>
      <c r="AQ101" s="285"/>
      <c r="AR101" s="180" t="s">
        <v>12</v>
      </c>
      <c r="AS101" s="181"/>
      <c r="AT101" s="181"/>
      <c r="AU101" s="181"/>
      <c r="AV101" s="181"/>
      <c r="AW101" s="182"/>
      <c r="AX101" s="187" t="s">
        <v>12</v>
      </c>
      <c r="AY101" s="187"/>
      <c r="AZ101" s="187"/>
      <c r="BA101" s="187"/>
      <c r="BB101" s="187"/>
      <c r="BC101" s="187"/>
      <c r="BD101" s="187"/>
      <c r="BE101" s="187" t="s">
        <v>12</v>
      </c>
      <c r="BF101" s="187"/>
      <c r="BG101" s="187"/>
      <c r="BH101" s="187"/>
      <c r="BI101" s="187"/>
      <c r="BJ101" s="187"/>
      <c r="BK101" s="187"/>
      <c r="BL101" s="302">
        <v>0</v>
      </c>
      <c r="BM101" s="302"/>
      <c r="BN101" s="302"/>
      <c r="BO101" s="302"/>
      <c r="BP101" s="302"/>
      <c r="BQ101" s="302"/>
      <c r="BR101" s="302"/>
      <c r="BS101" s="301">
        <v>0</v>
      </c>
      <c r="BT101" s="301"/>
      <c r="BU101" s="301"/>
      <c r="BV101" s="301"/>
      <c r="BW101" s="301"/>
      <c r="BX101" s="301"/>
      <c r="BY101" s="302">
        <v>0</v>
      </c>
      <c r="BZ101" s="302"/>
      <c r="CA101" s="302"/>
      <c r="CB101" s="302"/>
      <c r="CC101" s="302"/>
      <c r="CD101" s="302"/>
      <c r="CE101" s="302">
        <v>0</v>
      </c>
      <c r="CF101" s="302"/>
      <c r="CG101" s="302"/>
      <c r="CH101" s="302"/>
      <c r="CI101" s="302"/>
      <c r="CJ101" s="302"/>
      <c r="CK101" s="301">
        <v>0</v>
      </c>
      <c r="CL101" s="301"/>
      <c r="CM101" s="301"/>
      <c r="CN101" s="301"/>
      <c r="CO101" s="301"/>
      <c r="CP101" s="301"/>
      <c r="CQ101" s="301"/>
      <c r="CR101" s="301">
        <v>0</v>
      </c>
      <c r="CS101" s="301"/>
      <c r="CT101" s="301"/>
      <c r="CU101" s="301"/>
      <c r="CV101" s="301"/>
      <c r="CW101" s="301"/>
      <c r="CX101" s="301"/>
      <c r="CY101" s="302">
        <v>0</v>
      </c>
      <c r="CZ101" s="302"/>
      <c r="DA101" s="302"/>
      <c r="DB101" s="302"/>
      <c r="DC101" s="302"/>
      <c r="DD101" s="302"/>
      <c r="DE101" s="302"/>
      <c r="DF101" s="302">
        <v>0</v>
      </c>
      <c r="DG101" s="302"/>
      <c r="DH101" s="302"/>
      <c r="DI101" s="302"/>
      <c r="DJ101" s="302"/>
      <c r="DK101" s="302"/>
      <c r="DL101" s="302"/>
      <c r="DM101" s="302">
        <v>0</v>
      </c>
      <c r="DN101" s="302"/>
      <c r="DO101" s="302"/>
      <c r="DP101" s="302"/>
      <c r="DQ101" s="302"/>
      <c r="DR101" s="302"/>
      <c r="DS101" s="302"/>
    </row>
    <row r="102" spans="1:123" s="19" customFormat="1" ht="27" customHeight="1" x14ac:dyDescent="0.2">
      <c r="A102" s="187">
        <v>78</v>
      </c>
      <c r="B102" s="187"/>
      <c r="C102" s="187"/>
      <c r="D102" s="187" t="s">
        <v>386</v>
      </c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283" t="s">
        <v>387</v>
      </c>
      <c r="P102" s="283"/>
      <c r="Q102" s="283"/>
      <c r="R102" s="283"/>
      <c r="S102" s="283"/>
      <c r="T102" s="283"/>
      <c r="U102" s="283"/>
      <c r="V102" s="283"/>
      <c r="W102" s="283"/>
      <c r="X102" s="283"/>
      <c r="Y102" s="283"/>
      <c r="Z102" s="295" t="s">
        <v>809</v>
      </c>
      <c r="AA102" s="296"/>
      <c r="AB102" s="296"/>
      <c r="AC102" s="296"/>
      <c r="AD102" s="296"/>
      <c r="AE102" s="296"/>
      <c r="AF102" s="296"/>
      <c r="AG102" s="296"/>
      <c r="AH102" s="296"/>
      <c r="AI102" s="296"/>
      <c r="AJ102" s="297"/>
      <c r="AK102" s="233" t="s">
        <v>12</v>
      </c>
      <c r="AL102" s="284"/>
      <c r="AM102" s="284"/>
      <c r="AN102" s="284"/>
      <c r="AO102" s="284"/>
      <c r="AP102" s="284"/>
      <c r="AQ102" s="285"/>
      <c r="AR102" s="180" t="s">
        <v>12</v>
      </c>
      <c r="AS102" s="181"/>
      <c r="AT102" s="181"/>
      <c r="AU102" s="181"/>
      <c r="AV102" s="181"/>
      <c r="AW102" s="182"/>
      <c r="AX102" s="187" t="s">
        <v>12</v>
      </c>
      <c r="AY102" s="187"/>
      <c r="AZ102" s="187"/>
      <c r="BA102" s="187"/>
      <c r="BB102" s="187"/>
      <c r="BC102" s="187"/>
      <c r="BD102" s="187"/>
      <c r="BE102" s="187" t="s">
        <v>12</v>
      </c>
      <c r="BF102" s="187"/>
      <c r="BG102" s="187"/>
      <c r="BH102" s="187"/>
      <c r="BI102" s="187"/>
      <c r="BJ102" s="187"/>
      <c r="BK102" s="187"/>
      <c r="BL102" s="302">
        <v>0</v>
      </c>
      <c r="BM102" s="302"/>
      <c r="BN102" s="302"/>
      <c r="BO102" s="302"/>
      <c r="BP102" s="302"/>
      <c r="BQ102" s="302"/>
      <c r="BR102" s="302"/>
      <c r="BS102" s="301">
        <v>0</v>
      </c>
      <c r="BT102" s="301"/>
      <c r="BU102" s="301"/>
      <c r="BV102" s="301"/>
      <c r="BW102" s="301"/>
      <c r="BX102" s="301"/>
      <c r="BY102" s="302">
        <v>0</v>
      </c>
      <c r="BZ102" s="302"/>
      <c r="CA102" s="302"/>
      <c r="CB102" s="302"/>
      <c r="CC102" s="302"/>
      <c r="CD102" s="302"/>
      <c r="CE102" s="302">
        <v>0</v>
      </c>
      <c r="CF102" s="302"/>
      <c r="CG102" s="302"/>
      <c r="CH102" s="302"/>
      <c r="CI102" s="302"/>
      <c r="CJ102" s="302"/>
      <c r="CK102" s="301">
        <v>0</v>
      </c>
      <c r="CL102" s="301"/>
      <c r="CM102" s="301"/>
      <c r="CN102" s="301"/>
      <c r="CO102" s="301"/>
      <c r="CP102" s="301"/>
      <c r="CQ102" s="301"/>
      <c r="CR102" s="301">
        <v>0</v>
      </c>
      <c r="CS102" s="301"/>
      <c r="CT102" s="301"/>
      <c r="CU102" s="301"/>
      <c r="CV102" s="301"/>
      <c r="CW102" s="301"/>
      <c r="CX102" s="301"/>
      <c r="CY102" s="302">
        <v>0</v>
      </c>
      <c r="CZ102" s="302"/>
      <c r="DA102" s="302"/>
      <c r="DB102" s="302"/>
      <c r="DC102" s="302"/>
      <c r="DD102" s="302"/>
      <c r="DE102" s="302"/>
      <c r="DF102" s="302">
        <v>0</v>
      </c>
      <c r="DG102" s="302"/>
      <c r="DH102" s="302"/>
      <c r="DI102" s="302"/>
      <c r="DJ102" s="302"/>
      <c r="DK102" s="302"/>
      <c r="DL102" s="302"/>
      <c r="DM102" s="302">
        <v>0</v>
      </c>
      <c r="DN102" s="302"/>
      <c r="DO102" s="302"/>
      <c r="DP102" s="302"/>
      <c r="DQ102" s="302"/>
      <c r="DR102" s="302"/>
      <c r="DS102" s="302"/>
    </row>
    <row r="103" spans="1:123" s="19" customFormat="1" ht="24.75" customHeight="1" x14ac:dyDescent="0.2">
      <c r="A103" s="187">
        <v>79</v>
      </c>
      <c r="B103" s="187"/>
      <c r="C103" s="187"/>
      <c r="D103" s="187" t="s">
        <v>386</v>
      </c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283" t="s">
        <v>387</v>
      </c>
      <c r="P103" s="283"/>
      <c r="Q103" s="283"/>
      <c r="R103" s="283"/>
      <c r="S103" s="283"/>
      <c r="T103" s="283"/>
      <c r="U103" s="283"/>
      <c r="V103" s="283"/>
      <c r="W103" s="283"/>
      <c r="X103" s="283"/>
      <c r="Y103" s="283"/>
      <c r="Z103" s="295" t="s">
        <v>809</v>
      </c>
      <c r="AA103" s="296"/>
      <c r="AB103" s="296"/>
      <c r="AC103" s="296"/>
      <c r="AD103" s="296"/>
      <c r="AE103" s="296"/>
      <c r="AF103" s="296"/>
      <c r="AG103" s="296"/>
      <c r="AH103" s="296"/>
      <c r="AI103" s="296"/>
      <c r="AJ103" s="297"/>
      <c r="AK103" s="233" t="s">
        <v>12</v>
      </c>
      <c r="AL103" s="284"/>
      <c r="AM103" s="284"/>
      <c r="AN103" s="284"/>
      <c r="AO103" s="284"/>
      <c r="AP103" s="284"/>
      <c r="AQ103" s="285"/>
      <c r="AR103" s="180" t="s">
        <v>12</v>
      </c>
      <c r="AS103" s="181"/>
      <c r="AT103" s="181"/>
      <c r="AU103" s="181"/>
      <c r="AV103" s="181"/>
      <c r="AW103" s="182"/>
      <c r="AX103" s="187" t="s">
        <v>12</v>
      </c>
      <c r="AY103" s="187"/>
      <c r="AZ103" s="187"/>
      <c r="BA103" s="187"/>
      <c r="BB103" s="187"/>
      <c r="BC103" s="187"/>
      <c r="BD103" s="187"/>
      <c r="BE103" s="187" t="s">
        <v>12</v>
      </c>
      <c r="BF103" s="187"/>
      <c r="BG103" s="187"/>
      <c r="BH103" s="187"/>
      <c r="BI103" s="187"/>
      <c r="BJ103" s="187"/>
      <c r="BK103" s="187"/>
      <c r="BL103" s="302">
        <v>0</v>
      </c>
      <c r="BM103" s="302"/>
      <c r="BN103" s="302"/>
      <c r="BO103" s="302"/>
      <c r="BP103" s="302"/>
      <c r="BQ103" s="302"/>
      <c r="BR103" s="302"/>
      <c r="BS103" s="301">
        <v>0</v>
      </c>
      <c r="BT103" s="301"/>
      <c r="BU103" s="301"/>
      <c r="BV103" s="301"/>
      <c r="BW103" s="301"/>
      <c r="BX103" s="301"/>
      <c r="BY103" s="302">
        <v>0</v>
      </c>
      <c r="BZ103" s="302"/>
      <c r="CA103" s="302"/>
      <c r="CB103" s="302"/>
      <c r="CC103" s="302"/>
      <c r="CD103" s="302"/>
      <c r="CE103" s="302">
        <v>0</v>
      </c>
      <c r="CF103" s="302"/>
      <c r="CG103" s="302"/>
      <c r="CH103" s="302"/>
      <c r="CI103" s="302"/>
      <c r="CJ103" s="302"/>
      <c r="CK103" s="301">
        <v>0</v>
      </c>
      <c r="CL103" s="301"/>
      <c r="CM103" s="301"/>
      <c r="CN103" s="301"/>
      <c r="CO103" s="301"/>
      <c r="CP103" s="301"/>
      <c r="CQ103" s="301"/>
      <c r="CR103" s="301">
        <v>0</v>
      </c>
      <c r="CS103" s="301"/>
      <c r="CT103" s="301"/>
      <c r="CU103" s="301"/>
      <c r="CV103" s="301"/>
      <c r="CW103" s="301"/>
      <c r="CX103" s="301"/>
      <c r="CY103" s="302">
        <v>0</v>
      </c>
      <c r="CZ103" s="302"/>
      <c r="DA103" s="302"/>
      <c r="DB103" s="302"/>
      <c r="DC103" s="302"/>
      <c r="DD103" s="302"/>
      <c r="DE103" s="302"/>
      <c r="DF103" s="302">
        <v>0</v>
      </c>
      <c r="DG103" s="302"/>
      <c r="DH103" s="302"/>
      <c r="DI103" s="302"/>
      <c r="DJ103" s="302"/>
      <c r="DK103" s="302"/>
      <c r="DL103" s="302"/>
      <c r="DM103" s="302">
        <v>0</v>
      </c>
      <c r="DN103" s="302"/>
      <c r="DO103" s="302"/>
      <c r="DP103" s="302"/>
      <c r="DQ103" s="302"/>
      <c r="DR103" s="302"/>
      <c r="DS103" s="302"/>
    </row>
    <row r="104" spans="1:123" s="19" customFormat="1" ht="24.75" customHeight="1" x14ac:dyDescent="0.2">
      <c r="A104" s="187">
        <v>80</v>
      </c>
      <c r="B104" s="187"/>
      <c r="C104" s="187"/>
      <c r="D104" s="187" t="s">
        <v>386</v>
      </c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283" t="s">
        <v>387</v>
      </c>
      <c r="P104" s="283"/>
      <c r="Q104" s="283"/>
      <c r="R104" s="283"/>
      <c r="S104" s="283"/>
      <c r="T104" s="283"/>
      <c r="U104" s="283"/>
      <c r="V104" s="283"/>
      <c r="W104" s="283"/>
      <c r="X104" s="283"/>
      <c r="Y104" s="283"/>
      <c r="Z104" s="288" t="s">
        <v>752</v>
      </c>
      <c r="AA104" s="289"/>
      <c r="AB104" s="289"/>
      <c r="AC104" s="289"/>
      <c r="AD104" s="289"/>
      <c r="AE104" s="289"/>
      <c r="AF104" s="289"/>
      <c r="AG104" s="289"/>
      <c r="AH104" s="289"/>
      <c r="AI104" s="289"/>
      <c r="AJ104" s="290"/>
      <c r="AK104" s="233" t="s">
        <v>769</v>
      </c>
      <c r="AL104" s="284"/>
      <c r="AM104" s="284"/>
      <c r="AN104" s="284"/>
      <c r="AO104" s="284"/>
      <c r="AP104" s="284"/>
      <c r="AQ104" s="285"/>
      <c r="AR104" s="187">
        <v>10</v>
      </c>
      <c r="AS104" s="187"/>
      <c r="AT104" s="187"/>
      <c r="AU104" s="187"/>
      <c r="AV104" s="187"/>
      <c r="AW104" s="187"/>
      <c r="AX104" s="233" t="s">
        <v>811</v>
      </c>
      <c r="AY104" s="284"/>
      <c r="AZ104" s="284"/>
      <c r="BA104" s="284"/>
      <c r="BB104" s="284"/>
      <c r="BC104" s="284"/>
      <c r="BD104" s="285"/>
      <c r="BE104" s="187">
        <v>0.4</v>
      </c>
      <c r="BF104" s="187"/>
      <c r="BG104" s="187"/>
      <c r="BH104" s="187"/>
      <c r="BI104" s="187"/>
      <c r="BJ104" s="187"/>
      <c r="BK104" s="187"/>
      <c r="BL104" s="302">
        <v>50</v>
      </c>
      <c r="BM104" s="302"/>
      <c r="BN104" s="302"/>
      <c r="BO104" s="302"/>
      <c r="BP104" s="302"/>
      <c r="BQ104" s="302"/>
      <c r="BR104" s="302"/>
      <c r="BS104" s="301">
        <v>0</v>
      </c>
      <c r="BT104" s="301"/>
      <c r="BU104" s="301"/>
      <c r="BV104" s="301"/>
      <c r="BW104" s="301"/>
      <c r="BX104" s="301"/>
      <c r="BY104" s="302">
        <v>0</v>
      </c>
      <c r="BZ104" s="302"/>
      <c r="CA104" s="302"/>
      <c r="CB104" s="302"/>
      <c r="CC104" s="302"/>
      <c r="CD104" s="302"/>
      <c r="CE104" s="302">
        <v>50</v>
      </c>
      <c r="CF104" s="302"/>
      <c r="CG104" s="302"/>
      <c r="CH104" s="302"/>
      <c r="CI104" s="302"/>
      <c r="CJ104" s="302"/>
      <c r="CK104" s="301">
        <v>0</v>
      </c>
      <c r="CL104" s="301"/>
      <c r="CM104" s="301"/>
      <c r="CN104" s="301"/>
      <c r="CO104" s="301"/>
      <c r="CP104" s="301"/>
      <c r="CQ104" s="301"/>
      <c r="CR104" s="301">
        <v>0</v>
      </c>
      <c r="CS104" s="301"/>
      <c r="CT104" s="301"/>
      <c r="CU104" s="301"/>
      <c r="CV104" s="301"/>
      <c r="CW104" s="301"/>
      <c r="CX104" s="301"/>
      <c r="CY104" s="302">
        <v>0</v>
      </c>
      <c r="CZ104" s="302"/>
      <c r="DA104" s="302"/>
      <c r="DB104" s="302"/>
      <c r="DC104" s="302"/>
      <c r="DD104" s="302"/>
      <c r="DE104" s="302"/>
      <c r="DF104" s="302">
        <v>50</v>
      </c>
      <c r="DG104" s="302"/>
      <c r="DH104" s="302"/>
      <c r="DI104" s="302"/>
      <c r="DJ104" s="302"/>
      <c r="DK104" s="302"/>
      <c r="DL104" s="302"/>
      <c r="DM104" s="302">
        <v>0</v>
      </c>
      <c r="DN104" s="302"/>
      <c r="DO104" s="302"/>
      <c r="DP104" s="302"/>
      <c r="DQ104" s="302"/>
      <c r="DR104" s="302"/>
      <c r="DS104" s="302"/>
    </row>
    <row r="105" spans="1:123" s="19" customFormat="1" ht="30" customHeight="1" x14ac:dyDescent="0.2">
      <c r="A105" s="187">
        <v>81</v>
      </c>
      <c r="B105" s="187"/>
      <c r="C105" s="187"/>
      <c r="D105" s="187" t="s">
        <v>386</v>
      </c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283" t="s">
        <v>387</v>
      </c>
      <c r="P105" s="283"/>
      <c r="Q105" s="283"/>
      <c r="R105" s="283"/>
      <c r="S105" s="283"/>
      <c r="T105" s="283"/>
      <c r="U105" s="283"/>
      <c r="V105" s="283"/>
      <c r="W105" s="283"/>
      <c r="X105" s="283"/>
      <c r="Y105" s="283"/>
      <c r="Z105" s="288" t="s">
        <v>734</v>
      </c>
      <c r="AA105" s="289"/>
      <c r="AB105" s="289"/>
      <c r="AC105" s="289"/>
      <c r="AD105" s="289"/>
      <c r="AE105" s="289"/>
      <c r="AF105" s="289"/>
      <c r="AG105" s="289"/>
      <c r="AH105" s="289"/>
      <c r="AI105" s="289"/>
      <c r="AJ105" s="290"/>
      <c r="AK105" s="291" t="s">
        <v>812</v>
      </c>
      <c r="AL105" s="292"/>
      <c r="AM105" s="292"/>
      <c r="AN105" s="292"/>
      <c r="AO105" s="292"/>
      <c r="AP105" s="292"/>
      <c r="AQ105" s="293"/>
      <c r="AR105" s="187">
        <v>10</v>
      </c>
      <c r="AS105" s="187"/>
      <c r="AT105" s="187"/>
      <c r="AU105" s="187"/>
      <c r="AV105" s="187"/>
      <c r="AW105" s="187"/>
      <c r="AX105" s="233" t="s">
        <v>813</v>
      </c>
      <c r="AY105" s="284"/>
      <c r="AZ105" s="284"/>
      <c r="BA105" s="284"/>
      <c r="BB105" s="284"/>
      <c r="BC105" s="284"/>
      <c r="BD105" s="285"/>
      <c r="BE105" s="187">
        <v>0.4</v>
      </c>
      <c r="BF105" s="187"/>
      <c r="BG105" s="187"/>
      <c r="BH105" s="187"/>
      <c r="BI105" s="187"/>
      <c r="BJ105" s="187"/>
      <c r="BK105" s="187"/>
      <c r="BL105" s="302">
        <v>10</v>
      </c>
      <c r="BM105" s="302"/>
      <c r="BN105" s="302"/>
      <c r="BO105" s="302"/>
      <c r="BP105" s="302"/>
      <c r="BQ105" s="302"/>
      <c r="BR105" s="302"/>
      <c r="BS105" s="301">
        <v>0</v>
      </c>
      <c r="BT105" s="301"/>
      <c r="BU105" s="301"/>
      <c r="BV105" s="301"/>
      <c r="BW105" s="301"/>
      <c r="BX105" s="301"/>
      <c r="BY105" s="302">
        <v>0</v>
      </c>
      <c r="BZ105" s="302"/>
      <c r="CA105" s="302"/>
      <c r="CB105" s="302"/>
      <c r="CC105" s="302"/>
      <c r="CD105" s="302"/>
      <c r="CE105" s="302">
        <v>10</v>
      </c>
      <c r="CF105" s="302"/>
      <c r="CG105" s="302"/>
      <c r="CH105" s="302"/>
      <c r="CI105" s="302"/>
      <c r="CJ105" s="302"/>
      <c r="CK105" s="301">
        <v>0</v>
      </c>
      <c r="CL105" s="301"/>
      <c r="CM105" s="301"/>
      <c r="CN105" s="301"/>
      <c r="CO105" s="301"/>
      <c r="CP105" s="301"/>
      <c r="CQ105" s="301"/>
      <c r="CR105" s="301">
        <v>0</v>
      </c>
      <c r="CS105" s="301"/>
      <c r="CT105" s="301"/>
      <c r="CU105" s="301"/>
      <c r="CV105" s="301"/>
      <c r="CW105" s="301"/>
      <c r="CX105" s="301"/>
      <c r="CY105" s="302">
        <v>0</v>
      </c>
      <c r="CZ105" s="302"/>
      <c r="DA105" s="302"/>
      <c r="DB105" s="302"/>
      <c r="DC105" s="302"/>
      <c r="DD105" s="302"/>
      <c r="DE105" s="302"/>
      <c r="DF105" s="302">
        <v>10</v>
      </c>
      <c r="DG105" s="302"/>
      <c r="DH105" s="302"/>
      <c r="DI105" s="302"/>
      <c r="DJ105" s="302"/>
      <c r="DK105" s="302"/>
      <c r="DL105" s="302"/>
      <c r="DM105" s="302">
        <v>0</v>
      </c>
      <c r="DN105" s="302"/>
      <c r="DO105" s="302"/>
      <c r="DP105" s="302"/>
      <c r="DQ105" s="302"/>
      <c r="DR105" s="302"/>
      <c r="DS105" s="302"/>
    </row>
    <row r="106" spans="1:123" s="19" customFormat="1" ht="27" customHeight="1" x14ac:dyDescent="0.2">
      <c r="A106" s="187">
        <v>82</v>
      </c>
      <c r="B106" s="187"/>
      <c r="C106" s="187"/>
      <c r="D106" s="187" t="s">
        <v>386</v>
      </c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288" t="s">
        <v>817</v>
      </c>
      <c r="P106" s="289"/>
      <c r="Q106" s="289"/>
      <c r="R106" s="289"/>
      <c r="S106" s="289"/>
      <c r="T106" s="289"/>
      <c r="U106" s="289"/>
      <c r="V106" s="289"/>
      <c r="W106" s="289"/>
      <c r="X106" s="289"/>
      <c r="Y106" s="290"/>
      <c r="Z106" s="298" t="s">
        <v>816</v>
      </c>
      <c r="AA106" s="299"/>
      <c r="AB106" s="299"/>
      <c r="AC106" s="299"/>
      <c r="AD106" s="299"/>
      <c r="AE106" s="299"/>
      <c r="AF106" s="299"/>
      <c r="AG106" s="299"/>
      <c r="AH106" s="299"/>
      <c r="AI106" s="299"/>
      <c r="AJ106" s="300"/>
      <c r="AK106" s="187" t="s">
        <v>815</v>
      </c>
      <c r="AL106" s="187"/>
      <c r="AM106" s="187"/>
      <c r="AN106" s="187"/>
      <c r="AO106" s="187"/>
      <c r="AP106" s="187"/>
      <c r="AQ106" s="187"/>
      <c r="AR106" s="187">
        <v>10</v>
      </c>
      <c r="AS106" s="187"/>
      <c r="AT106" s="187"/>
      <c r="AU106" s="187"/>
      <c r="AV106" s="187"/>
      <c r="AW106" s="187"/>
      <c r="AX106" s="233" t="s">
        <v>814</v>
      </c>
      <c r="AY106" s="284"/>
      <c r="AZ106" s="284"/>
      <c r="BA106" s="284"/>
      <c r="BB106" s="284"/>
      <c r="BC106" s="284"/>
      <c r="BD106" s="285"/>
      <c r="BE106" s="187">
        <v>10</v>
      </c>
      <c r="BF106" s="187"/>
      <c r="BG106" s="187"/>
      <c r="BH106" s="187"/>
      <c r="BI106" s="187"/>
      <c r="BJ106" s="187"/>
      <c r="BK106" s="187"/>
      <c r="BL106" s="302">
        <v>0</v>
      </c>
      <c r="BM106" s="302"/>
      <c r="BN106" s="302"/>
      <c r="BO106" s="302"/>
      <c r="BP106" s="302"/>
      <c r="BQ106" s="302"/>
      <c r="BR106" s="302"/>
      <c r="BS106" s="301">
        <v>0</v>
      </c>
      <c r="BT106" s="301"/>
      <c r="BU106" s="301"/>
      <c r="BV106" s="301"/>
      <c r="BW106" s="301"/>
      <c r="BX106" s="301"/>
      <c r="BY106" s="302">
        <v>0</v>
      </c>
      <c r="BZ106" s="302"/>
      <c r="CA106" s="302"/>
      <c r="CB106" s="302"/>
      <c r="CC106" s="302"/>
      <c r="CD106" s="302"/>
      <c r="CE106" s="302">
        <v>0</v>
      </c>
      <c r="CF106" s="302"/>
      <c r="CG106" s="302"/>
      <c r="CH106" s="302"/>
      <c r="CI106" s="302"/>
      <c r="CJ106" s="302"/>
      <c r="CK106" s="301">
        <v>0</v>
      </c>
      <c r="CL106" s="301"/>
      <c r="CM106" s="301"/>
      <c r="CN106" s="301"/>
      <c r="CO106" s="301"/>
      <c r="CP106" s="301"/>
      <c r="CQ106" s="301"/>
      <c r="CR106" s="301">
        <v>0</v>
      </c>
      <c r="CS106" s="301"/>
      <c r="CT106" s="301"/>
      <c r="CU106" s="301"/>
      <c r="CV106" s="301"/>
      <c r="CW106" s="301"/>
      <c r="CX106" s="301"/>
      <c r="CY106" s="302">
        <v>0</v>
      </c>
      <c r="CZ106" s="302"/>
      <c r="DA106" s="302"/>
      <c r="DB106" s="302"/>
      <c r="DC106" s="302"/>
      <c r="DD106" s="302"/>
      <c r="DE106" s="302"/>
      <c r="DF106" s="302">
        <v>0</v>
      </c>
      <c r="DG106" s="302"/>
      <c r="DH106" s="302"/>
      <c r="DI106" s="302"/>
      <c r="DJ106" s="302"/>
      <c r="DK106" s="302"/>
      <c r="DL106" s="302"/>
      <c r="DM106" s="302">
        <v>0</v>
      </c>
      <c r="DN106" s="302"/>
      <c r="DO106" s="302"/>
      <c r="DP106" s="302"/>
      <c r="DQ106" s="302"/>
      <c r="DR106" s="302"/>
      <c r="DS106" s="302"/>
    </row>
    <row r="107" spans="1:123" s="19" customFormat="1" ht="17.25" customHeight="1" x14ac:dyDescent="0.2">
      <c r="A107" s="187">
        <v>83</v>
      </c>
      <c r="B107" s="187"/>
      <c r="C107" s="187"/>
      <c r="D107" s="187" t="s">
        <v>386</v>
      </c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283" t="s">
        <v>387</v>
      </c>
      <c r="P107" s="283"/>
      <c r="Q107" s="283"/>
      <c r="R107" s="283"/>
      <c r="S107" s="283"/>
      <c r="T107" s="283"/>
      <c r="U107" s="283"/>
      <c r="V107" s="283"/>
      <c r="W107" s="283"/>
      <c r="X107" s="283"/>
      <c r="Y107" s="283"/>
      <c r="Z107" s="295" t="s">
        <v>818</v>
      </c>
      <c r="AA107" s="296"/>
      <c r="AB107" s="296"/>
      <c r="AC107" s="296"/>
      <c r="AD107" s="296"/>
      <c r="AE107" s="296"/>
      <c r="AF107" s="296"/>
      <c r="AG107" s="296"/>
      <c r="AH107" s="296"/>
      <c r="AI107" s="296"/>
      <c r="AJ107" s="297"/>
      <c r="AK107" s="233" t="s">
        <v>12</v>
      </c>
      <c r="AL107" s="284"/>
      <c r="AM107" s="284"/>
      <c r="AN107" s="284"/>
      <c r="AO107" s="284"/>
      <c r="AP107" s="284"/>
      <c r="AQ107" s="285"/>
      <c r="AR107" s="180" t="s">
        <v>12</v>
      </c>
      <c r="AS107" s="181"/>
      <c r="AT107" s="181"/>
      <c r="AU107" s="181"/>
      <c r="AV107" s="181"/>
      <c r="AW107" s="182"/>
      <c r="AX107" s="187" t="s">
        <v>12</v>
      </c>
      <c r="AY107" s="187"/>
      <c r="AZ107" s="187"/>
      <c r="BA107" s="187"/>
      <c r="BB107" s="187"/>
      <c r="BC107" s="187"/>
      <c r="BD107" s="187"/>
      <c r="BE107" s="187" t="s">
        <v>12</v>
      </c>
      <c r="BF107" s="187"/>
      <c r="BG107" s="187"/>
      <c r="BH107" s="187"/>
      <c r="BI107" s="187"/>
      <c r="BJ107" s="187"/>
      <c r="BK107" s="187"/>
      <c r="BL107" s="302">
        <v>0</v>
      </c>
      <c r="BM107" s="302"/>
      <c r="BN107" s="302"/>
      <c r="BO107" s="302"/>
      <c r="BP107" s="302"/>
      <c r="BQ107" s="302"/>
      <c r="BR107" s="302"/>
      <c r="BS107" s="301">
        <v>0</v>
      </c>
      <c r="BT107" s="301"/>
      <c r="BU107" s="301"/>
      <c r="BV107" s="301"/>
      <c r="BW107" s="301"/>
      <c r="BX107" s="301"/>
      <c r="BY107" s="302">
        <v>0</v>
      </c>
      <c r="BZ107" s="302"/>
      <c r="CA107" s="302"/>
      <c r="CB107" s="302"/>
      <c r="CC107" s="302"/>
      <c r="CD107" s="302"/>
      <c r="CE107" s="302">
        <v>0</v>
      </c>
      <c r="CF107" s="302"/>
      <c r="CG107" s="302"/>
      <c r="CH107" s="302"/>
      <c r="CI107" s="302"/>
      <c r="CJ107" s="302"/>
      <c r="CK107" s="301">
        <v>0</v>
      </c>
      <c r="CL107" s="301"/>
      <c r="CM107" s="301"/>
      <c r="CN107" s="301"/>
      <c r="CO107" s="301"/>
      <c r="CP107" s="301"/>
      <c r="CQ107" s="301"/>
      <c r="CR107" s="301">
        <v>0</v>
      </c>
      <c r="CS107" s="301"/>
      <c r="CT107" s="301"/>
      <c r="CU107" s="301"/>
      <c r="CV107" s="301"/>
      <c r="CW107" s="301"/>
      <c r="CX107" s="301"/>
      <c r="CY107" s="302">
        <v>0</v>
      </c>
      <c r="CZ107" s="302"/>
      <c r="DA107" s="302"/>
      <c r="DB107" s="302"/>
      <c r="DC107" s="302"/>
      <c r="DD107" s="302"/>
      <c r="DE107" s="302"/>
      <c r="DF107" s="302">
        <v>0</v>
      </c>
      <c r="DG107" s="302"/>
      <c r="DH107" s="302"/>
      <c r="DI107" s="302"/>
      <c r="DJ107" s="302"/>
      <c r="DK107" s="302"/>
      <c r="DL107" s="302"/>
      <c r="DM107" s="302">
        <v>0</v>
      </c>
      <c r="DN107" s="302"/>
      <c r="DO107" s="302"/>
      <c r="DP107" s="302"/>
      <c r="DQ107" s="302"/>
      <c r="DR107" s="302"/>
      <c r="DS107" s="302"/>
    </row>
    <row r="108" spans="1:123" s="19" customFormat="1" ht="17.25" customHeight="1" x14ac:dyDescent="0.2">
      <c r="A108" s="187">
        <v>84</v>
      </c>
      <c r="B108" s="187"/>
      <c r="C108" s="187"/>
      <c r="D108" s="187" t="s">
        <v>386</v>
      </c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283" t="s">
        <v>387</v>
      </c>
      <c r="P108" s="283"/>
      <c r="Q108" s="283"/>
      <c r="R108" s="283"/>
      <c r="S108" s="283"/>
      <c r="T108" s="283"/>
      <c r="U108" s="283"/>
      <c r="V108" s="283"/>
      <c r="W108" s="283"/>
      <c r="X108" s="283"/>
      <c r="Y108" s="283"/>
      <c r="Z108" s="295" t="s">
        <v>747</v>
      </c>
      <c r="AA108" s="296"/>
      <c r="AB108" s="296"/>
      <c r="AC108" s="296"/>
      <c r="AD108" s="296"/>
      <c r="AE108" s="296"/>
      <c r="AF108" s="296"/>
      <c r="AG108" s="296"/>
      <c r="AH108" s="296"/>
      <c r="AI108" s="296"/>
      <c r="AJ108" s="297"/>
      <c r="AK108" s="233" t="s">
        <v>12</v>
      </c>
      <c r="AL108" s="284"/>
      <c r="AM108" s="284"/>
      <c r="AN108" s="284"/>
      <c r="AO108" s="284"/>
      <c r="AP108" s="284"/>
      <c r="AQ108" s="285"/>
      <c r="AR108" s="180" t="s">
        <v>12</v>
      </c>
      <c r="AS108" s="181"/>
      <c r="AT108" s="181"/>
      <c r="AU108" s="181"/>
      <c r="AV108" s="181"/>
      <c r="AW108" s="182"/>
      <c r="AX108" s="187" t="s">
        <v>12</v>
      </c>
      <c r="AY108" s="187"/>
      <c r="AZ108" s="187"/>
      <c r="BA108" s="187"/>
      <c r="BB108" s="187"/>
      <c r="BC108" s="187"/>
      <c r="BD108" s="187"/>
      <c r="BE108" s="187" t="s">
        <v>12</v>
      </c>
      <c r="BF108" s="187"/>
      <c r="BG108" s="187"/>
      <c r="BH108" s="187"/>
      <c r="BI108" s="187"/>
      <c r="BJ108" s="187"/>
      <c r="BK108" s="187"/>
      <c r="BL108" s="302">
        <v>0</v>
      </c>
      <c r="BM108" s="302"/>
      <c r="BN108" s="302"/>
      <c r="BO108" s="302"/>
      <c r="BP108" s="302"/>
      <c r="BQ108" s="302"/>
      <c r="BR108" s="302"/>
      <c r="BS108" s="301">
        <v>0</v>
      </c>
      <c r="BT108" s="301"/>
      <c r="BU108" s="301"/>
      <c r="BV108" s="301"/>
      <c r="BW108" s="301"/>
      <c r="BX108" s="301"/>
      <c r="BY108" s="302">
        <v>0</v>
      </c>
      <c r="BZ108" s="302"/>
      <c r="CA108" s="302"/>
      <c r="CB108" s="302"/>
      <c r="CC108" s="302"/>
      <c r="CD108" s="302"/>
      <c r="CE108" s="302">
        <v>0</v>
      </c>
      <c r="CF108" s="302"/>
      <c r="CG108" s="302"/>
      <c r="CH108" s="302"/>
      <c r="CI108" s="302"/>
      <c r="CJ108" s="302"/>
      <c r="CK108" s="301">
        <v>0</v>
      </c>
      <c r="CL108" s="301"/>
      <c r="CM108" s="301"/>
      <c r="CN108" s="301"/>
      <c r="CO108" s="301"/>
      <c r="CP108" s="301"/>
      <c r="CQ108" s="301"/>
      <c r="CR108" s="301">
        <v>0</v>
      </c>
      <c r="CS108" s="301"/>
      <c r="CT108" s="301"/>
      <c r="CU108" s="301"/>
      <c r="CV108" s="301"/>
      <c r="CW108" s="301"/>
      <c r="CX108" s="301"/>
      <c r="CY108" s="302">
        <v>0</v>
      </c>
      <c r="CZ108" s="302"/>
      <c r="DA108" s="302"/>
      <c r="DB108" s="302"/>
      <c r="DC108" s="302"/>
      <c r="DD108" s="302"/>
      <c r="DE108" s="302"/>
      <c r="DF108" s="302">
        <v>0</v>
      </c>
      <c r="DG108" s="302"/>
      <c r="DH108" s="302"/>
      <c r="DI108" s="302"/>
      <c r="DJ108" s="302"/>
      <c r="DK108" s="302"/>
      <c r="DL108" s="302"/>
      <c r="DM108" s="302">
        <v>0</v>
      </c>
      <c r="DN108" s="302"/>
      <c r="DO108" s="302"/>
      <c r="DP108" s="302"/>
      <c r="DQ108" s="302"/>
      <c r="DR108" s="302"/>
      <c r="DS108" s="302"/>
    </row>
    <row r="109" spans="1:123" s="19" customFormat="1" ht="27.75" customHeight="1" x14ac:dyDescent="0.2">
      <c r="A109" s="187">
        <v>85</v>
      </c>
      <c r="B109" s="187"/>
      <c r="C109" s="187"/>
      <c r="D109" s="187" t="s">
        <v>386</v>
      </c>
      <c r="E109" s="187"/>
      <c r="F109" s="187"/>
      <c r="G109" s="187"/>
      <c r="H109" s="187"/>
      <c r="I109" s="187"/>
      <c r="J109" s="187"/>
      <c r="K109" s="187"/>
      <c r="L109" s="187"/>
      <c r="M109" s="187"/>
      <c r="N109" s="187"/>
      <c r="O109" s="283" t="s">
        <v>387</v>
      </c>
      <c r="P109" s="283"/>
      <c r="Q109" s="283"/>
      <c r="R109" s="283"/>
      <c r="S109" s="283"/>
      <c r="T109" s="283"/>
      <c r="U109" s="283"/>
      <c r="V109" s="283"/>
      <c r="W109" s="283"/>
      <c r="X109" s="283"/>
      <c r="Y109" s="283"/>
      <c r="Z109" s="288" t="s">
        <v>752</v>
      </c>
      <c r="AA109" s="289"/>
      <c r="AB109" s="289"/>
      <c r="AC109" s="289"/>
      <c r="AD109" s="289"/>
      <c r="AE109" s="289"/>
      <c r="AF109" s="289"/>
      <c r="AG109" s="289"/>
      <c r="AH109" s="289"/>
      <c r="AI109" s="289"/>
      <c r="AJ109" s="290"/>
      <c r="AK109" s="233" t="s">
        <v>753</v>
      </c>
      <c r="AL109" s="284"/>
      <c r="AM109" s="284"/>
      <c r="AN109" s="284"/>
      <c r="AO109" s="284"/>
      <c r="AP109" s="284"/>
      <c r="AQ109" s="285"/>
      <c r="AR109" s="187">
        <v>10</v>
      </c>
      <c r="AS109" s="187"/>
      <c r="AT109" s="187"/>
      <c r="AU109" s="187"/>
      <c r="AV109" s="187"/>
      <c r="AW109" s="187"/>
      <c r="AX109" s="233" t="s">
        <v>802</v>
      </c>
      <c r="AY109" s="284"/>
      <c r="AZ109" s="284"/>
      <c r="BA109" s="284"/>
      <c r="BB109" s="284"/>
      <c r="BC109" s="284"/>
      <c r="BD109" s="285"/>
      <c r="BE109" s="187">
        <v>0.4</v>
      </c>
      <c r="BF109" s="187"/>
      <c r="BG109" s="187"/>
      <c r="BH109" s="187"/>
      <c r="BI109" s="187"/>
      <c r="BJ109" s="187"/>
      <c r="BK109" s="187"/>
      <c r="BL109" s="302">
        <v>50</v>
      </c>
      <c r="BM109" s="302"/>
      <c r="BN109" s="302"/>
      <c r="BO109" s="302"/>
      <c r="BP109" s="302"/>
      <c r="BQ109" s="302"/>
      <c r="BR109" s="302"/>
      <c r="BS109" s="301">
        <v>0</v>
      </c>
      <c r="BT109" s="301"/>
      <c r="BU109" s="301"/>
      <c r="BV109" s="301"/>
      <c r="BW109" s="301"/>
      <c r="BX109" s="301"/>
      <c r="BY109" s="302">
        <v>0</v>
      </c>
      <c r="BZ109" s="302"/>
      <c r="CA109" s="302"/>
      <c r="CB109" s="302"/>
      <c r="CC109" s="302"/>
      <c r="CD109" s="302"/>
      <c r="CE109" s="302">
        <v>50</v>
      </c>
      <c r="CF109" s="302"/>
      <c r="CG109" s="302"/>
      <c r="CH109" s="302"/>
      <c r="CI109" s="302"/>
      <c r="CJ109" s="302"/>
      <c r="CK109" s="301">
        <v>0</v>
      </c>
      <c r="CL109" s="301"/>
      <c r="CM109" s="301"/>
      <c r="CN109" s="301"/>
      <c r="CO109" s="301"/>
      <c r="CP109" s="301"/>
      <c r="CQ109" s="301"/>
      <c r="CR109" s="301">
        <v>0</v>
      </c>
      <c r="CS109" s="301"/>
      <c r="CT109" s="301"/>
      <c r="CU109" s="301"/>
      <c r="CV109" s="301"/>
      <c r="CW109" s="301"/>
      <c r="CX109" s="301"/>
      <c r="CY109" s="302">
        <v>0</v>
      </c>
      <c r="CZ109" s="302"/>
      <c r="DA109" s="302"/>
      <c r="DB109" s="302"/>
      <c r="DC109" s="302"/>
      <c r="DD109" s="302"/>
      <c r="DE109" s="302"/>
      <c r="DF109" s="302">
        <v>50</v>
      </c>
      <c r="DG109" s="302"/>
      <c r="DH109" s="302"/>
      <c r="DI109" s="302"/>
      <c r="DJ109" s="302"/>
      <c r="DK109" s="302"/>
      <c r="DL109" s="302"/>
      <c r="DM109" s="302">
        <v>0</v>
      </c>
      <c r="DN109" s="302"/>
      <c r="DO109" s="302"/>
      <c r="DP109" s="302"/>
      <c r="DQ109" s="302"/>
      <c r="DR109" s="302"/>
      <c r="DS109" s="302"/>
    </row>
    <row r="110" spans="1:123" s="19" customFormat="1" ht="17.25" customHeight="1" x14ac:dyDescent="0.2">
      <c r="A110" s="187">
        <v>86</v>
      </c>
      <c r="B110" s="187"/>
      <c r="C110" s="187"/>
      <c r="D110" s="187" t="s">
        <v>386</v>
      </c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283" t="s">
        <v>387</v>
      </c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95" t="s">
        <v>818</v>
      </c>
      <c r="AA110" s="296"/>
      <c r="AB110" s="296"/>
      <c r="AC110" s="296"/>
      <c r="AD110" s="296"/>
      <c r="AE110" s="296"/>
      <c r="AF110" s="296"/>
      <c r="AG110" s="296"/>
      <c r="AH110" s="296"/>
      <c r="AI110" s="296"/>
      <c r="AJ110" s="297"/>
      <c r="AK110" s="233" t="s">
        <v>12</v>
      </c>
      <c r="AL110" s="284"/>
      <c r="AM110" s="284"/>
      <c r="AN110" s="284"/>
      <c r="AO110" s="284"/>
      <c r="AP110" s="284"/>
      <c r="AQ110" s="285"/>
      <c r="AR110" s="180" t="s">
        <v>12</v>
      </c>
      <c r="AS110" s="181"/>
      <c r="AT110" s="181"/>
      <c r="AU110" s="181"/>
      <c r="AV110" s="181"/>
      <c r="AW110" s="182"/>
      <c r="AX110" s="187" t="s">
        <v>12</v>
      </c>
      <c r="AY110" s="187"/>
      <c r="AZ110" s="187"/>
      <c r="BA110" s="187"/>
      <c r="BB110" s="187"/>
      <c r="BC110" s="187"/>
      <c r="BD110" s="187"/>
      <c r="BE110" s="187" t="s">
        <v>12</v>
      </c>
      <c r="BF110" s="187"/>
      <c r="BG110" s="187"/>
      <c r="BH110" s="187"/>
      <c r="BI110" s="187"/>
      <c r="BJ110" s="187"/>
      <c r="BK110" s="187"/>
      <c r="BL110" s="302">
        <v>0</v>
      </c>
      <c r="BM110" s="302"/>
      <c r="BN110" s="302"/>
      <c r="BO110" s="302"/>
      <c r="BP110" s="302"/>
      <c r="BQ110" s="302"/>
      <c r="BR110" s="302"/>
      <c r="BS110" s="301">
        <v>0</v>
      </c>
      <c r="BT110" s="301"/>
      <c r="BU110" s="301"/>
      <c r="BV110" s="301"/>
      <c r="BW110" s="301"/>
      <c r="BX110" s="301"/>
      <c r="BY110" s="302">
        <v>0</v>
      </c>
      <c r="BZ110" s="302"/>
      <c r="CA110" s="302"/>
      <c r="CB110" s="302"/>
      <c r="CC110" s="302"/>
      <c r="CD110" s="302"/>
      <c r="CE110" s="302">
        <v>0</v>
      </c>
      <c r="CF110" s="302"/>
      <c r="CG110" s="302"/>
      <c r="CH110" s="302"/>
      <c r="CI110" s="302"/>
      <c r="CJ110" s="302"/>
      <c r="CK110" s="301">
        <v>0</v>
      </c>
      <c r="CL110" s="301"/>
      <c r="CM110" s="301"/>
      <c r="CN110" s="301"/>
      <c r="CO110" s="301"/>
      <c r="CP110" s="301"/>
      <c r="CQ110" s="301"/>
      <c r="CR110" s="301">
        <v>0</v>
      </c>
      <c r="CS110" s="301"/>
      <c r="CT110" s="301"/>
      <c r="CU110" s="301"/>
      <c r="CV110" s="301"/>
      <c r="CW110" s="301"/>
      <c r="CX110" s="301"/>
      <c r="CY110" s="302">
        <v>0</v>
      </c>
      <c r="CZ110" s="302"/>
      <c r="DA110" s="302"/>
      <c r="DB110" s="302"/>
      <c r="DC110" s="302"/>
      <c r="DD110" s="302"/>
      <c r="DE110" s="302"/>
      <c r="DF110" s="302">
        <v>0</v>
      </c>
      <c r="DG110" s="302"/>
      <c r="DH110" s="302"/>
      <c r="DI110" s="302"/>
      <c r="DJ110" s="302"/>
      <c r="DK110" s="302"/>
      <c r="DL110" s="302"/>
      <c r="DM110" s="302">
        <v>0</v>
      </c>
      <c r="DN110" s="302"/>
      <c r="DO110" s="302"/>
      <c r="DP110" s="302"/>
      <c r="DQ110" s="302"/>
      <c r="DR110" s="302"/>
      <c r="DS110" s="302"/>
    </row>
    <row r="111" spans="1:123" s="19" customFormat="1" ht="17.25" customHeight="1" x14ac:dyDescent="0.2">
      <c r="A111" s="187">
        <v>87</v>
      </c>
      <c r="B111" s="187"/>
      <c r="C111" s="187"/>
      <c r="D111" s="187" t="s">
        <v>386</v>
      </c>
      <c r="E111" s="187"/>
      <c r="F111" s="187"/>
      <c r="G111" s="187"/>
      <c r="H111" s="187"/>
      <c r="I111" s="187"/>
      <c r="J111" s="187"/>
      <c r="K111" s="187"/>
      <c r="L111" s="187"/>
      <c r="M111" s="187"/>
      <c r="N111" s="187"/>
      <c r="O111" s="283" t="s">
        <v>387</v>
      </c>
      <c r="P111" s="283"/>
      <c r="Q111" s="283"/>
      <c r="R111" s="283"/>
      <c r="S111" s="283"/>
      <c r="T111" s="283"/>
      <c r="U111" s="283"/>
      <c r="V111" s="283"/>
      <c r="W111" s="283"/>
      <c r="X111" s="283"/>
      <c r="Y111" s="283"/>
      <c r="Z111" s="295" t="s">
        <v>747</v>
      </c>
      <c r="AA111" s="296"/>
      <c r="AB111" s="296"/>
      <c r="AC111" s="296"/>
      <c r="AD111" s="296"/>
      <c r="AE111" s="296"/>
      <c r="AF111" s="296"/>
      <c r="AG111" s="296"/>
      <c r="AH111" s="296"/>
      <c r="AI111" s="296"/>
      <c r="AJ111" s="297"/>
      <c r="AK111" s="233" t="s">
        <v>12</v>
      </c>
      <c r="AL111" s="284"/>
      <c r="AM111" s="284"/>
      <c r="AN111" s="284"/>
      <c r="AO111" s="284"/>
      <c r="AP111" s="284"/>
      <c r="AQ111" s="285"/>
      <c r="AR111" s="180" t="s">
        <v>12</v>
      </c>
      <c r="AS111" s="181"/>
      <c r="AT111" s="181"/>
      <c r="AU111" s="181"/>
      <c r="AV111" s="181"/>
      <c r="AW111" s="182"/>
      <c r="AX111" s="187" t="s">
        <v>12</v>
      </c>
      <c r="AY111" s="187"/>
      <c r="AZ111" s="187"/>
      <c r="BA111" s="187"/>
      <c r="BB111" s="187"/>
      <c r="BC111" s="187"/>
      <c r="BD111" s="187"/>
      <c r="BE111" s="187" t="s">
        <v>12</v>
      </c>
      <c r="BF111" s="187"/>
      <c r="BG111" s="187"/>
      <c r="BH111" s="187"/>
      <c r="BI111" s="187"/>
      <c r="BJ111" s="187"/>
      <c r="BK111" s="187"/>
      <c r="BL111" s="302">
        <v>3</v>
      </c>
      <c r="BM111" s="302"/>
      <c r="BN111" s="302"/>
      <c r="BO111" s="302"/>
      <c r="BP111" s="302"/>
      <c r="BQ111" s="302"/>
      <c r="BR111" s="302"/>
      <c r="BS111" s="301">
        <v>0</v>
      </c>
      <c r="BT111" s="301"/>
      <c r="BU111" s="301"/>
      <c r="BV111" s="301"/>
      <c r="BW111" s="301"/>
      <c r="BX111" s="301"/>
      <c r="BY111" s="302">
        <v>1</v>
      </c>
      <c r="BZ111" s="302"/>
      <c r="CA111" s="302"/>
      <c r="CB111" s="302"/>
      <c r="CC111" s="302"/>
      <c r="CD111" s="302"/>
      <c r="CE111" s="302">
        <v>2</v>
      </c>
      <c r="CF111" s="302"/>
      <c r="CG111" s="302"/>
      <c r="CH111" s="302"/>
      <c r="CI111" s="302"/>
      <c r="CJ111" s="302"/>
      <c r="CK111" s="301">
        <v>0</v>
      </c>
      <c r="CL111" s="301"/>
      <c r="CM111" s="301"/>
      <c r="CN111" s="301"/>
      <c r="CO111" s="301"/>
      <c r="CP111" s="301"/>
      <c r="CQ111" s="301"/>
      <c r="CR111" s="301">
        <v>0</v>
      </c>
      <c r="CS111" s="301"/>
      <c r="CT111" s="301"/>
      <c r="CU111" s="301"/>
      <c r="CV111" s="301"/>
      <c r="CW111" s="301"/>
      <c r="CX111" s="301"/>
      <c r="CY111" s="302">
        <v>3</v>
      </c>
      <c r="CZ111" s="302"/>
      <c r="DA111" s="302"/>
      <c r="DB111" s="302"/>
      <c r="DC111" s="302"/>
      <c r="DD111" s="302"/>
      <c r="DE111" s="302"/>
      <c r="DF111" s="302">
        <v>0</v>
      </c>
      <c r="DG111" s="302"/>
      <c r="DH111" s="302"/>
      <c r="DI111" s="302"/>
      <c r="DJ111" s="302"/>
      <c r="DK111" s="302"/>
      <c r="DL111" s="302"/>
      <c r="DM111" s="302">
        <v>0</v>
      </c>
      <c r="DN111" s="302"/>
      <c r="DO111" s="302"/>
      <c r="DP111" s="302"/>
      <c r="DQ111" s="302"/>
      <c r="DR111" s="302"/>
      <c r="DS111" s="302"/>
    </row>
    <row r="112" spans="1:123" s="19" customFormat="1" ht="27" customHeight="1" x14ac:dyDescent="0.2">
      <c r="A112" s="187">
        <v>88</v>
      </c>
      <c r="B112" s="187"/>
      <c r="C112" s="187"/>
      <c r="D112" s="187" t="s">
        <v>386</v>
      </c>
      <c r="E112" s="187"/>
      <c r="F112" s="187"/>
      <c r="G112" s="187"/>
      <c r="H112" s="187"/>
      <c r="I112" s="187"/>
      <c r="J112" s="187"/>
      <c r="K112" s="187"/>
      <c r="L112" s="187"/>
      <c r="M112" s="187"/>
      <c r="N112" s="187"/>
      <c r="O112" s="283" t="s">
        <v>387</v>
      </c>
      <c r="P112" s="283"/>
      <c r="Q112" s="283"/>
      <c r="R112" s="283"/>
      <c r="S112" s="283"/>
      <c r="T112" s="283"/>
      <c r="U112" s="283"/>
      <c r="V112" s="283"/>
      <c r="W112" s="283"/>
      <c r="X112" s="283"/>
      <c r="Y112" s="283"/>
      <c r="Z112" s="288" t="s">
        <v>734</v>
      </c>
      <c r="AA112" s="289"/>
      <c r="AB112" s="289"/>
      <c r="AC112" s="289"/>
      <c r="AD112" s="289"/>
      <c r="AE112" s="289"/>
      <c r="AF112" s="289"/>
      <c r="AG112" s="289"/>
      <c r="AH112" s="289"/>
      <c r="AI112" s="289"/>
      <c r="AJ112" s="290"/>
      <c r="AK112" s="291" t="s">
        <v>735</v>
      </c>
      <c r="AL112" s="292"/>
      <c r="AM112" s="292"/>
      <c r="AN112" s="292"/>
      <c r="AO112" s="292"/>
      <c r="AP112" s="292"/>
      <c r="AQ112" s="293"/>
      <c r="AR112" s="187">
        <v>10</v>
      </c>
      <c r="AS112" s="187"/>
      <c r="AT112" s="187"/>
      <c r="AU112" s="187"/>
      <c r="AV112" s="187"/>
      <c r="AW112" s="187"/>
      <c r="AX112" s="233" t="s">
        <v>819</v>
      </c>
      <c r="AY112" s="284"/>
      <c r="AZ112" s="284"/>
      <c r="BA112" s="284"/>
      <c r="BB112" s="284"/>
      <c r="BC112" s="284"/>
      <c r="BD112" s="285"/>
      <c r="BE112" s="187">
        <v>0.4</v>
      </c>
      <c r="BF112" s="187"/>
      <c r="BG112" s="187"/>
      <c r="BH112" s="187"/>
      <c r="BI112" s="187"/>
      <c r="BJ112" s="187"/>
      <c r="BK112" s="187"/>
      <c r="BL112" s="302">
        <v>1</v>
      </c>
      <c r="BM112" s="302"/>
      <c r="BN112" s="302"/>
      <c r="BO112" s="302"/>
      <c r="BP112" s="302"/>
      <c r="BQ112" s="302"/>
      <c r="BR112" s="302"/>
      <c r="BS112" s="301">
        <v>0</v>
      </c>
      <c r="BT112" s="301"/>
      <c r="BU112" s="301"/>
      <c r="BV112" s="301"/>
      <c r="BW112" s="301"/>
      <c r="BX112" s="301"/>
      <c r="BY112" s="302">
        <v>0</v>
      </c>
      <c r="BZ112" s="302"/>
      <c r="CA112" s="302"/>
      <c r="CB112" s="302"/>
      <c r="CC112" s="302"/>
      <c r="CD112" s="302"/>
      <c r="CE112" s="302">
        <v>1</v>
      </c>
      <c r="CF112" s="302"/>
      <c r="CG112" s="302"/>
      <c r="CH112" s="302"/>
      <c r="CI112" s="302"/>
      <c r="CJ112" s="302"/>
      <c r="CK112" s="301">
        <v>0</v>
      </c>
      <c r="CL112" s="301"/>
      <c r="CM112" s="301"/>
      <c r="CN112" s="301"/>
      <c r="CO112" s="301"/>
      <c r="CP112" s="301"/>
      <c r="CQ112" s="301"/>
      <c r="CR112" s="301">
        <v>0</v>
      </c>
      <c r="CS112" s="301"/>
      <c r="CT112" s="301"/>
      <c r="CU112" s="301"/>
      <c r="CV112" s="301"/>
      <c r="CW112" s="301"/>
      <c r="CX112" s="301"/>
      <c r="CY112" s="302">
        <v>0</v>
      </c>
      <c r="CZ112" s="302"/>
      <c r="DA112" s="302"/>
      <c r="DB112" s="302"/>
      <c r="DC112" s="302"/>
      <c r="DD112" s="302"/>
      <c r="DE112" s="302"/>
      <c r="DF112" s="302">
        <v>1</v>
      </c>
      <c r="DG112" s="302"/>
      <c r="DH112" s="302"/>
      <c r="DI112" s="302"/>
      <c r="DJ112" s="302"/>
      <c r="DK112" s="302"/>
      <c r="DL112" s="302"/>
      <c r="DM112" s="302">
        <v>0</v>
      </c>
      <c r="DN112" s="302"/>
      <c r="DO112" s="302"/>
      <c r="DP112" s="302"/>
      <c r="DQ112" s="302"/>
      <c r="DR112" s="302"/>
      <c r="DS112" s="302"/>
    </row>
    <row r="113" spans="1:123" s="19" customFormat="1" ht="27.75" customHeight="1" x14ac:dyDescent="0.2">
      <c r="A113" s="187">
        <v>89</v>
      </c>
      <c r="B113" s="187"/>
      <c r="C113" s="187"/>
      <c r="D113" s="187" t="s">
        <v>386</v>
      </c>
      <c r="E113" s="187"/>
      <c r="F113" s="187"/>
      <c r="G113" s="187"/>
      <c r="H113" s="187"/>
      <c r="I113" s="187"/>
      <c r="J113" s="187"/>
      <c r="K113" s="187"/>
      <c r="L113" s="187"/>
      <c r="M113" s="187"/>
      <c r="N113" s="187"/>
      <c r="O113" s="283" t="s">
        <v>387</v>
      </c>
      <c r="P113" s="283"/>
      <c r="Q113" s="283"/>
      <c r="R113" s="283"/>
      <c r="S113" s="283"/>
      <c r="T113" s="283"/>
      <c r="U113" s="283"/>
      <c r="V113" s="283"/>
      <c r="W113" s="283"/>
      <c r="X113" s="283"/>
      <c r="Y113" s="283"/>
      <c r="Z113" s="288" t="s">
        <v>752</v>
      </c>
      <c r="AA113" s="289"/>
      <c r="AB113" s="289"/>
      <c r="AC113" s="289"/>
      <c r="AD113" s="289"/>
      <c r="AE113" s="289"/>
      <c r="AF113" s="289"/>
      <c r="AG113" s="289"/>
      <c r="AH113" s="289"/>
      <c r="AI113" s="289"/>
      <c r="AJ113" s="290"/>
      <c r="AK113" s="233" t="s">
        <v>753</v>
      </c>
      <c r="AL113" s="284"/>
      <c r="AM113" s="284"/>
      <c r="AN113" s="284"/>
      <c r="AO113" s="284"/>
      <c r="AP113" s="284"/>
      <c r="AQ113" s="285"/>
      <c r="AR113" s="187">
        <v>10</v>
      </c>
      <c r="AS113" s="187"/>
      <c r="AT113" s="187"/>
      <c r="AU113" s="187"/>
      <c r="AV113" s="187"/>
      <c r="AW113" s="187"/>
      <c r="AX113" s="233" t="s">
        <v>820</v>
      </c>
      <c r="AY113" s="284"/>
      <c r="AZ113" s="284"/>
      <c r="BA113" s="284"/>
      <c r="BB113" s="284"/>
      <c r="BC113" s="284"/>
      <c r="BD113" s="285"/>
      <c r="BE113" s="187">
        <v>0.4</v>
      </c>
      <c r="BF113" s="187"/>
      <c r="BG113" s="187"/>
      <c r="BH113" s="187"/>
      <c r="BI113" s="187"/>
      <c r="BJ113" s="187"/>
      <c r="BK113" s="187"/>
      <c r="BL113" s="302">
        <v>50</v>
      </c>
      <c r="BM113" s="302"/>
      <c r="BN113" s="302"/>
      <c r="BO113" s="302"/>
      <c r="BP113" s="302"/>
      <c r="BQ113" s="302"/>
      <c r="BR113" s="302"/>
      <c r="BS113" s="301">
        <v>0</v>
      </c>
      <c r="BT113" s="301"/>
      <c r="BU113" s="301"/>
      <c r="BV113" s="301"/>
      <c r="BW113" s="301"/>
      <c r="BX113" s="301"/>
      <c r="BY113" s="302">
        <v>0</v>
      </c>
      <c r="BZ113" s="302"/>
      <c r="CA113" s="302"/>
      <c r="CB113" s="302"/>
      <c r="CC113" s="302"/>
      <c r="CD113" s="302"/>
      <c r="CE113" s="302">
        <v>50</v>
      </c>
      <c r="CF113" s="302"/>
      <c r="CG113" s="302"/>
      <c r="CH113" s="302"/>
      <c r="CI113" s="302"/>
      <c r="CJ113" s="302"/>
      <c r="CK113" s="301">
        <v>0</v>
      </c>
      <c r="CL113" s="301"/>
      <c r="CM113" s="301"/>
      <c r="CN113" s="301"/>
      <c r="CO113" s="301"/>
      <c r="CP113" s="301"/>
      <c r="CQ113" s="301"/>
      <c r="CR113" s="301">
        <v>0</v>
      </c>
      <c r="CS113" s="301"/>
      <c r="CT113" s="301"/>
      <c r="CU113" s="301"/>
      <c r="CV113" s="301"/>
      <c r="CW113" s="301"/>
      <c r="CX113" s="301"/>
      <c r="CY113" s="302">
        <v>0</v>
      </c>
      <c r="CZ113" s="302"/>
      <c r="DA113" s="302"/>
      <c r="DB113" s="302"/>
      <c r="DC113" s="302"/>
      <c r="DD113" s="302"/>
      <c r="DE113" s="302"/>
      <c r="DF113" s="302">
        <v>50</v>
      </c>
      <c r="DG113" s="302"/>
      <c r="DH113" s="302"/>
      <c r="DI113" s="302"/>
      <c r="DJ113" s="302"/>
      <c r="DK113" s="302"/>
      <c r="DL113" s="302"/>
      <c r="DM113" s="302">
        <v>0</v>
      </c>
      <c r="DN113" s="302"/>
      <c r="DO113" s="302"/>
      <c r="DP113" s="302"/>
      <c r="DQ113" s="302"/>
      <c r="DR113" s="302"/>
      <c r="DS113" s="302"/>
    </row>
    <row r="114" spans="1:123" s="19" customFormat="1" ht="26.25" customHeight="1" x14ac:dyDescent="0.2">
      <c r="A114" s="187">
        <v>90</v>
      </c>
      <c r="B114" s="187"/>
      <c r="C114" s="187"/>
      <c r="D114" s="187" t="s">
        <v>386</v>
      </c>
      <c r="E114" s="187"/>
      <c r="F114" s="187"/>
      <c r="G114" s="187"/>
      <c r="H114" s="187"/>
      <c r="I114" s="187"/>
      <c r="J114" s="187"/>
      <c r="K114" s="187"/>
      <c r="L114" s="187"/>
      <c r="M114" s="187"/>
      <c r="N114" s="187"/>
      <c r="O114" s="283" t="s">
        <v>731</v>
      </c>
      <c r="P114" s="283"/>
      <c r="Q114" s="283"/>
      <c r="R114" s="283"/>
      <c r="S114" s="283"/>
      <c r="T114" s="283"/>
      <c r="U114" s="283"/>
      <c r="V114" s="283"/>
      <c r="W114" s="283"/>
      <c r="X114" s="283"/>
      <c r="Y114" s="283"/>
      <c r="Z114" s="288" t="s">
        <v>752</v>
      </c>
      <c r="AA114" s="289"/>
      <c r="AB114" s="289"/>
      <c r="AC114" s="289"/>
      <c r="AD114" s="289"/>
      <c r="AE114" s="289"/>
      <c r="AF114" s="289"/>
      <c r="AG114" s="289"/>
      <c r="AH114" s="289"/>
      <c r="AI114" s="289"/>
      <c r="AJ114" s="290"/>
      <c r="AK114" s="233" t="s">
        <v>769</v>
      </c>
      <c r="AL114" s="284"/>
      <c r="AM114" s="284"/>
      <c r="AN114" s="284"/>
      <c r="AO114" s="284"/>
      <c r="AP114" s="284"/>
      <c r="AQ114" s="285"/>
      <c r="AR114" s="187">
        <v>10</v>
      </c>
      <c r="AS114" s="187"/>
      <c r="AT114" s="187"/>
      <c r="AU114" s="187"/>
      <c r="AV114" s="187"/>
      <c r="AW114" s="187"/>
      <c r="AX114" s="233" t="s">
        <v>821</v>
      </c>
      <c r="AY114" s="284"/>
      <c r="AZ114" s="284"/>
      <c r="BA114" s="284"/>
      <c r="BB114" s="284"/>
      <c r="BC114" s="284"/>
      <c r="BD114" s="285"/>
      <c r="BE114" s="187">
        <v>0.4</v>
      </c>
      <c r="BF114" s="187"/>
      <c r="BG114" s="187"/>
      <c r="BH114" s="187"/>
      <c r="BI114" s="187"/>
      <c r="BJ114" s="187"/>
      <c r="BK114" s="187"/>
      <c r="BL114" s="302">
        <v>50</v>
      </c>
      <c r="BM114" s="302"/>
      <c r="BN114" s="302"/>
      <c r="BO114" s="302"/>
      <c r="BP114" s="302"/>
      <c r="BQ114" s="302"/>
      <c r="BR114" s="302"/>
      <c r="BS114" s="301">
        <v>0</v>
      </c>
      <c r="BT114" s="301"/>
      <c r="BU114" s="301"/>
      <c r="BV114" s="301"/>
      <c r="BW114" s="301"/>
      <c r="BX114" s="301"/>
      <c r="BY114" s="302">
        <v>0</v>
      </c>
      <c r="BZ114" s="302"/>
      <c r="CA114" s="302"/>
      <c r="CB114" s="302"/>
      <c r="CC114" s="302"/>
      <c r="CD114" s="302"/>
      <c r="CE114" s="302">
        <v>50</v>
      </c>
      <c r="CF114" s="302"/>
      <c r="CG114" s="302"/>
      <c r="CH114" s="302"/>
      <c r="CI114" s="302"/>
      <c r="CJ114" s="302"/>
      <c r="CK114" s="301">
        <v>0</v>
      </c>
      <c r="CL114" s="301"/>
      <c r="CM114" s="301"/>
      <c r="CN114" s="301"/>
      <c r="CO114" s="301"/>
      <c r="CP114" s="301"/>
      <c r="CQ114" s="301"/>
      <c r="CR114" s="301">
        <v>0</v>
      </c>
      <c r="CS114" s="301"/>
      <c r="CT114" s="301"/>
      <c r="CU114" s="301"/>
      <c r="CV114" s="301"/>
      <c r="CW114" s="301"/>
      <c r="CX114" s="301"/>
      <c r="CY114" s="302">
        <v>0</v>
      </c>
      <c r="CZ114" s="302"/>
      <c r="DA114" s="302"/>
      <c r="DB114" s="302"/>
      <c r="DC114" s="302"/>
      <c r="DD114" s="302"/>
      <c r="DE114" s="302"/>
      <c r="DF114" s="302">
        <v>50</v>
      </c>
      <c r="DG114" s="302"/>
      <c r="DH114" s="302"/>
      <c r="DI114" s="302"/>
      <c r="DJ114" s="302"/>
      <c r="DK114" s="302"/>
      <c r="DL114" s="302"/>
      <c r="DM114" s="302">
        <v>0</v>
      </c>
      <c r="DN114" s="302"/>
      <c r="DO114" s="302"/>
      <c r="DP114" s="302"/>
      <c r="DQ114" s="302"/>
      <c r="DR114" s="302"/>
      <c r="DS114" s="302"/>
    </row>
    <row r="115" spans="1:123" s="19" customFormat="1" ht="28.5" customHeight="1" x14ac:dyDescent="0.2">
      <c r="A115" s="187">
        <v>91</v>
      </c>
      <c r="B115" s="187"/>
      <c r="C115" s="187"/>
      <c r="D115" s="187" t="s">
        <v>386</v>
      </c>
      <c r="E115" s="187"/>
      <c r="F115" s="187"/>
      <c r="G115" s="187"/>
      <c r="H115" s="187"/>
      <c r="I115" s="187"/>
      <c r="J115" s="187"/>
      <c r="K115" s="187"/>
      <c r="L115" s="187"/>
      <c r="M115" s="187"/>
      <c r="N115" s="187"/>
      <c r="O115" s="283" t="s">
        <v>732</v>
      </c>
      <c r="P115" s="283"/>
      <c r="Q115" s="283"/>
      <c r="R115" s="283"/>
      <c r="S115" s="283"/>
      <c r="T115" s="283"/>
      <c r="U115" s="283"/>
      <c r="V115" s="283"/>
      <c r="W115" s="283"/>
      <c r="X115" s="283"/>
      <c r="Y115" s="283"/>
      <c r="Z115" s="288" t="s">
        <v>752</v>
      </c>
      <c r="AA115" s="289"/>
      <c r="AB115" s="289"/>
      <c r="AC115" s="289"/>
      <c r="AD115" s="289"/>
      <c r="AE115" s="289"/>
      <c r="AF115" s="289"/>
      <c r="AG115" s="289"/>
      <c r="AH115" s="289"/>
      <c r="AI115" s="289"/>
      <c r="AJ115" s="290"/>
      <c r="AK115" s="233" t="s">
        <v>753</v>
      </c>
      <c r="AL115" s="284"/>
      <c r="AM115" s="284"/>
      <c r="AN115" s="284"/>
      <c r="AO115" s="284"/>
      <c r="AP115" s="284"/>
      <c r="AQ115" s="285"/>
      <c r="AR115" s="187">
        <v>10</v>
      </c>
      <c r="AS115" s="187"/>
      <c r="AT115" s="187"/>
      <c r="AU115" s="187"/>
      <c r="AV115" s="187"/>
      <c r="AW115" s="187"/>
      <c r="AX115" s="233" t="s">
        <v>822</v>
      </c>
      <c r="AY115" s="284"/>
      <c r="AZ115" s="284"/>
      <c r="BA115" s="284"/>
      <c r="BB115" s="284"/>
      <c r="BC115" s="284"/>
      <c r="BD115" s="285"/>
      <c r="BE115" s="187">
        <v>0.4</v>
      </c>
      <c r="BF115" s="187"/>
      <c r="BG115" s="187"/>
      <c r="BH115" s="187"/>
      <c r="BI115" s="187"/>
      <c r="BJ115" s="187"/>
      <c r="BK115" s="187"/>
      <c r="BL115" s="302">
        <v>50</v>
      </c>
      <c r="BM115" s="302"/>
      <c r="BN115" s="302"/>
      <c r="BO115" s="302"/>
      <c r="BP115" s="302"/>
      <c r="BQ115" s="302"/>
      <c r="BR115" s="302"/>
      <c r="BS115" s="301">
        <v>0</v>
      </c>
      <c r="BT115" s="301"/>
      <c r="BU115" s="301"/>
      <c r="BV115" s="301"/>
      <c r="BW115" s="301"/>
      <c r="BX115" s="301"/>
      <c r="BY115" s="302">
        <v>0</v>
      </c>
      <c r="BZ115" s="302"/>
      <c r="CA115" s="302"/>
      <c r="CB115" s="302"/>
      <c r="CC115" s="302"/>
      <c r="CD115" s="302"/>
      <c r="CE115" s="302">
        <v>50</v>
      </c>
      <c r="CF115" s="302"/>
      <c r="CG115" s="302"/>
      <c r="CH115" s="302"/>
      <c r="CI115" s="302"/>
      <c r="CJ115" s="302"/>
      <c r="CK115" s="301">
        <v>0</v>
      </c>
      <c r="CL115" s="301"/>
      <c r="CM115" s="301"/>
      <c r="CN115" s="301"/>
      <c r="CO115" s="301"/>
      <c r="CP115" s="301"/>
      <c r="CQ115" s="301"/>
      <c r="CR115" s="301">
        <v>0</v>
      </c>
      <c r="CS115" s="301"/>
      <c r="CT115" s="301"/>
      <c r="CU115" s="301"/>
      <c r="CV115" s="301"/>
      <c r="CW115" s="301"/>
      <c r="CX115" s="301"/>
      <c r="CY115" s="302">
        <v>0</v>
      </c>
      <c r="CZ115" s="302"/>
      <c r="DA115" s="302"/>
      <c r="DB115" s="302"/>
      <c r="DC115" s="302"/>
      <c r="DD115" s="302"/>
      <c r="DE115" s="302"/>
      <c r="DF115" s="302">
        <v>50</v>
      </c>
      <c r="DG115" s="302"/>
      <c r="DH115" s="302"/>
      <c r="DI115" s="302"/>
      <c r="DJ115" s="302"/>
      <c r="DK115" s="302"/>
      <c r="DL115" s="302"/>
      <c r="DM115" s="302">
        <v>0</v>
      </c>
      <c r="DN115" s="302"/>
      <c r="DO115" s="302"/>
      <c r="DP115" s="302"/>
      <c r="DQ115" s="302"/>
      <c r="DR115" s="302"/>
      <c r="DS115" s="302"/>
    </row>
    <row r="116" spans="1:123" s="19" customFormat="1" ht="27" customHeight="1" x14ac:dyDescent="0.2">
      <c r="A116" s="187">
        <v>92</v>
      </c>
      <c r="B116" s="187"/>
      <c r="C116" s="187"/>
      <c r="D116" s="187" t="s">
        <v>386</v>
      </c>
      <c r="E116" s="187"/>
      <c r="F116" s="187"/>
      <c r="G116" s="187"/>
      <c r="H116" s="187"/>
      <c r="I116" s="187"/>
      <c r="J116" s="187"/>
      <c r="K116" s="187"/>
      <c r="L116" s="187"/>
      <c r="M116" s="187"/>
      <c r="N116" s="187"/>
      <c r="O116" s="283" t="s">
        <v>733</v>
      </c>
      <c r="P116" s="283"/>
      <c r="Q116" s="283"/>
      <c r="R116" s="283"/>
      <c r="S116" s="283"/>
      <c r="T116" s="283"/>
      <c r="U116" s="283"/>
      <c r="V116" s="283"/>
      <c r="W116" s="283"/>
      <c r="X116" s="283"/>
      <c r="Y116" s="283"/>
      <c r="Z116" s="288" t="s">
        <v>734</v>
      </c>
      <c r="AA116" s="289"/>
      <c r="AB116" s="289"/>
      <c r="AC116" s="289"/>
      <c r="AD116" s="289"/>
      <c r="AE116" s="289"/>
      <c r="AF116" s="289"/>
      <c r="AG116" s="289"/>
      <c r="AH116" s="289"/>
      <c r="AI116" s="289"/>
      <c r="AJ116" s="290"/>
      <c r="AK116" s="291" t="s">
        <v>823</v>
      </c>
      <c r="AL116" s="292"/>
      <c r="AM116" s="292"/>
      <c r="AN116" s="292"/>
      <c r="AO116" s="292"/>
      <c r="AP116" s="292"/>
      <c r="AQ116" s="293"/>
      <c r="AR116" s="187">
        <v>10</v>
      </c>
      <c r="AS116" s="187"/>
      <c r="AT116" s="187"/>
      <c r="AU116" s="187"/>
      <c r="AV116" s="187"/>
      <c r="AW116" s="187"/>
      <c r="AX116" s="187" t="s">
        <v>824</v>
      </c>
      <c r="AY116" s="187"/>
      <c r="AZ116" s="187"/>
      <c r="BA116" s="187"/>
      <c r="BB116" s="187"/>
      <c r="BC116" s="187"/>
      <c r="BD116" s="187"/>
      <c r="BE116" s="187">
        <v>10</v>
      </c>
      <c r="BF116" s="187"/>
      <c r="BG116" s="187"/>
      <c r="BH116" s="187"/>
      <c r="BI116" s="187"/>
      <c r="BJ116" s="187"/>
      <c r="BK116" s="187"/>
      <c r="BL116" s="302">
        <v>1</v>
      </c>
      <c r="BM116" s="302"/>
      <c r="BN116" s="302"/>
      <c r="BO116" s="302"/>
      <c r="BP116" s="302"/>
      <c r="BQ116" s="302"/>
      <c r="BR116" s="302"/>
      <c r="BS116" s="301">
        <v>0</v>
      </c>
      <c r="BT116" s="301"/>
      <c r="BU116" s="301"/>
      <c r="BV116" s="301"/>
      <c r="BW116" s="301"/>
      <c r="BX116" s="301"/>
      <c r="BY116" s="302">
        <v>1</v>
      </c>
      <c r="BZ116" s="302"/>
      <c r="CA116" s="302"/>
      <c r="CB116" s="302"/>
      <c r="CC116" s="302"/>
      <c r="CD116" s="302"/>
      <c r="CE116" s="302">
        <v>0</v>
      </c>
      <c r="CF116" s="302"/>
      <c r="CG116" s="302"/>
      <c r="CH116" s="302"/>
      <c r="CI116" s="302"/>
      <c r="CJ116" s="302"/>
      <c r="CK116" s="301">
        <v>0</v>
      </c>
      <c r="CL116" s="301"/>
      <c r="CM116" s="301"/>
      <c r="CN116" s="301"/>
      <c r="CO116" s="301"/>
      <c r="CP116" s="301"/>
      <c r="CQ116" s="301"/>
      <c r="CR116" s="301">
        <v>0</v>
      </c>
      <c r="CS116" s="301"/>
      <c r="CT116" s="301"/>
      <c r="CU116" s="301"/>
      <c r="CV116" s="301"/>
      <c r="CW116" s="301"/>
      <c r="CX116" s="301"/>
      <c r="CY116" s="302">
        <v>0</v>
      </c>
      <c r="CZ116" s="302"/>
      <c r="DA116" s="302"/>
      <c r="DB116" s="302"/>
      <c r="DC116" s="302"/>
      <c r="DD116" s="302"/>
      <c r="DE116" s="302"/>
      <c r="DF116" s="302">
        <v>1</v>
      </c>
      <c r="DG116" s="302"/>
      <c r="DH116" s="302"/>
      <c r="DI116" s="302"/>
      <c r="DJ116" s="302"/>
      <c r="DK116" s="302"/>
      <c r="DL116" s="302"/>
      <c r="DM116" s="302">
        <v>0</v>
      </c>
      <c r="DN116" s="302"/>
      <c r="DO116" s="302"/>
      <c r="DP116" s="302"/>
      <c r="DQ116" s="302"/>
      <c r="DR116" s="302"/>
      <c r="DS116" s="302"/>
    </row>
    <row r="117" spans="1:123" s="19" customFormat="1" ht="17.25" hidden="1" customHeight="1" x14ac:dyDescent="0.2">
      <c r="A117" s="277"/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277"/>
      <c r="Z117" s="278"/>
      <c r="AA117" s="278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7"/>
      <c r="AL117" s="277"/>
      <c r="AM117" s="277"/>
      <c r="AN117" s="277"/>
      <c r="AO117" s="277"/>
      <c r="AP117" s="277"/>
      <c r="AQ117" s="277"/>
      <c r="AR117" s="277"/>
      <c r="AS117" s="277"/>
      <c r="AT117" s="277"/>
      <c r="AU117" s="277"/>
      <c r="AV117" s="277"/>
      <c r="AW117" s="277"/>
      <c r="AX117" s="277"/>
      <c r="AY117" s="277"/>
      <c r="AZ117" s="277"/>
      <c r="BA117" s="277"/>
      <c r="BB117" s="277"/>
      <c r="BC117" s="277"/>
      <c r="BD117" s="277"/>
      <c r="BE117" s="277"/>
      <c r="BF117" s="277"/>
      <c r="BG117" s="277"/>
      <c r="BH117" s="277"/>
      <c r="BI117" s="277"/>
      <c r="BJ117" s="277"/>
      <c r="BK117" s="277"/>
      <c r="BL117" s="306">
        <f>SUM(BL25:BR116)</f>
        <v>2079</v>
      </c>
      <c r="BM117" s="306"/>
      <c r="BN117" s="306"/>
      <c r="BO117" s="306"/>
      <c r="BP117" s="306"/>
      <c r="BQ117" s="306"/>
      <c r="BR117" s="306"/>
      <c r="BS117" s="303">
        <f>SUM(BS25:BX116)</f>
        <v>0</v>
      </c>
      <c r="BT117" s="303"/>
      <c r="BU117" s="303"/>
      <c r="BV117" s="303"/>
      <c r="BW117" s="303"/>
      <c r="BX117" s="303"/>
      <c r="BY117" s="304">
        <f>SUM(BY25:CD116)</f>
        <v>47</v>
      </c>
      <c r="BZ117" s="304"/>
      <c r="CA117" s="304"/>
      <c r="CB117" s="304"/>
      <c r="CC117" s="304"/>
      <c r="CD117" s="304"/>
      <c r="CE117" s="305">
        <f>SUM(CE25:CJ116)</f>
        <v>2021</v>
      </c>
      <c r="CF117" s="305"/>
      <c r="CG117" s="305"/>
      <c r="CH117" s="305"/>
      <c r="CI117" s="305"/>
      <c r="CJ117" s="305"/>
      <c r="CK117" s="303">
        <f>SUM(CK25:CQ116)</f>
        <v>0</v>
      </c>
      <c r="CL117" s="303"/>
      <c r="CM117" s="303"/>
      <c r="CN117" s="303"/>
      <c r="CO117" s="303"/>
      <c r="CP117" s="303"/>
      <c r="CQ117" s="303"/>
      <c r="CR117" s="303">
        <f>SUM(CR25:CX116)</f>
        <v>0</v>
      </c>
      <c r="CS117" s="303"/>
      <c r="CT117" s="303"/>
      <c r="CU117" s="303"/>
      <c r="CV117" s="303"/>
      <c r="CW117" s="303"/>
      <c r="CX117" s="303"/>
      <c r="CY117" s="304">
        <f>SUM(CY25:DE116)</f>
        <v>81</v>
      </c>
      <c r="CZ117" s="304"/>
      <c r="DA117" s="304"/>
      <c r="DB117" s="304"/>
      <c r="DC117" s="304"/>
      <c r="DD117" s="304"/>
      <c r="DE117" s="304"/>
      <c r="DF117" s="305">
        <f>SUM(DF25:DL116)</f>
        <v>1987</v>
      </c>
      <c r="DG117" s="305"/>
      <c r="DH117" s="305"/>
      <c r="DI117" s="305"/>
      <c r="DJ117" s="305"/>
      <c r="DK117" s="305"/>
      <c r="DL117" s="305"/>
      <c r="DM117" s="304">
        <f>SUM(DM25:DS116)</f>
        <v>11</v>
      </c>
      <c r="DN117" s="304"/>
      <c r="DO117" s="304"/>
      <c r="DP117" s="304"/>
      <c r="DQ117" s="304"/>
      <c r="DR117" s="304"/>
      <c r="DS117" s="304"/>
    </row>
    <row r="118" spans="1:123" s="19" customFormat="1" ht="17.25" customHeight="1" x14ac:dyDescent="0.2">
      <c r="A118" s="277"/>
      <c r="B118" s="277"/>
      <c r="C118" s="277"/>
      <c r="D118" s="277"/>
      <c r="E118" s="277"/>
      <c r="F118" s="277"/>
      <c r="G118" s="277"/>
      <c r="H118" s="277"/>
      <c r="I118" s="277"/>
      <c r="J118" s="277"/>
      <c r="K118" s="277"/>
      <c r="L118" s="277"/>
      <c r="M118" s="277"/>
      <c r="N118" s="277"/>
      <c r="O118" s="277"/>
      <c r="P118" s="277"/>
      <c r="Q118" s="277"/>
      <c r="R118" s="277"/>
      <c r="S118" s="277"/>
      <c r="T118" s="277"/>
      <c r="U118" s="277"/>
      <c r="V118" s="277"/>
      <c r="W118" s="277"/>
      <c r="X118" s="277"/>
      <c r="Y118" s="277"/>
      <c r="Z118" s="278"/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8"/>
      <c r="AK118" s="277"/>
      <c r="AL118" s="277"/>
      <c r="AM118" s="277"/>
      <c r="AN118" s="277"/>
      <c r="AO118" s="277"/>
      <c r="AP118" s="277"/>
      <c r="AQ118" s="277"/>
      <c r="AR118" s="277"/>
      <c r="AS118" s="277"/>
      <c r="AT118" s="277"/>
      <c r="AU118" s="277"/>
      <c r="AV118" s="277"/>
      <c r="AW118" s="277"/>
      <c r="AX118" s="277"/>
      <c r="AY118" s="277"/>
      <c r="AZ118" s="277"/>
      <c r="BA118" s="277"/>
      <c r="BB118" s="277"/>
      <c r="BC118" s="277"/>
      <c r="BD118" s="277"/>
      <c r="BE118" s="277"/>
      <c r="BF118" s="277"/>
      <c r="BG118" s="277"/>
      <c r="BH118" s="277"/>
      <c r="BI118" s="277"/>
      <c r="BJ118" s="277"/>
      <c r="BK118" s="277"/>
      <c r="BL118" s="278"/>
      <c r="BM118" s="278"/>
      <c r="BN118" s="278"/>
      <c r="BO118" s="278"/>
      <c r="BP118" s="278"/>
      <c r="BQ118" s="278"/>
      <c r="BR118" s="278"/>
      <c r="BS118" s="287"/>
      <c r="BT118" s="287"/>
      <c r="BU118" s="287"/>
      <c r="BV118" s="287"/>
      <c r="BW118" s="287"/>
      <c r="BX118" s="287"/>
      <c r="BY118" s="278"/>
      <c r="BZ118" s="278"/>
      <c r="CA118" s="278"/>
      <c r="CB118" s="278"/>
      <c r="CC118" s="278"/>
      <c r="CD118" s="278"/>
      <c r="CE118" s="278"/>
      <c r="CF118" s="278"/>
      <c r="CG118" s="278"/>
      <c r="CH118" s="278"/>
      <c r="CI118" s="278"/>
      <c r="CJ118" s="278"/>
      <c r="CK118" s="287"/>
      <c r="CL118" s="287"/>
      <c r="CM118" s="287"/>
      <c r="CN118" s="287"/>
      <c r="CO118" s="287"/>
      <c r="CP118" s="287"/>
      <c r="CQ118" s="287"/>
      <c r="CR118" s="287"/>
      <c r="CS118" s="287"/>
      <c r="CT118" s="287"/>
      <c r="CU118" s="287"/>
      <c r="CV118" s="287"/>
      <c r="CW118" s="287"/>
      <c r="CX118" s="287"/>
      <c r="CY118" s="278"/>
      <c r="CZ118" s="278"/>
      <c r="DA118" s="278"/>
      <c r="DB118" s="278"/>
      <c r="DC118" s="278"/>
      <c r="DD118" s="278"/>
      <c r="DE118" s="278"/>
      <c r="DF118" s="278"/>
      <c r="DG118" s="278"/>
      <c r="DH118" s="278"/>
      <c r="DI118" s="278"/>
      <c r="DJ118" s="278"/>
      <c r="DK118" s="278"/>
      <c r="DL118" s="278"/>
      <c r="DM118" s="278"/>
      <c r="DN118" s="278"/>
      <c r="DO118" s="278"/>
      <c r="DP118" s="278"/>
      <c r="DQ118" s="278"/>
      <c r="DR118" s="278"/>
      <c r="DS118" s="278"/>
    </row>
    <row r="119" spans="1:123" ht="17.25" customHeight="1" x14ac:dyDescent="0.2">
      <c r="A119" s="277"/>
      <c r="B119" s="277"/>
      <c r="C119" s="277"/>
      <c r="D119" s="277"/>
      <c r="E119" s="277"/>
      <c r="F119" s="277"/>
      <c r="G119" s="277"/>
      <c r="H119" s="277"/>
      <c r="I119" s="277"/>
      <c r="J119" s="277"/>
      <c r="K119" s="277"/>
      <c r="L119" s="277"/>
      <c r="M119" s="277"/>
      <c r="N119" s="277"/>
      <c r="O119" s="277"/>
      <c r="P119" s="277"/>
      <c r="Q119" s="277"/>
      <c r="R119" s="277"/>
      <c r="S119" s="277"/>
      <c r="T119" s="277"/>
      <c r="U119" s="277"/>
      <c r="V119" s="277"/>
      <c r="W119" s="277"/>
      <c r="X119" s="277"/>
      <c r="Y119" s="277"/>
      <c r="Z119" s="278"/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8"/>
      <c r="AK119" s="277"/>
      <c r="AL119" s="277"/>
      <c r="AM119" s="277"/>
      <c r="AN119" s="277"/>
      <c r="AO119" s="277"/>
      <c r="AP119" s="277"/>
      <c r="AQ119" s="277"/>
      <c r="AR119" s="277"/>
      <c r="AS119" s="277"/>
      <c r="AT119" s="277"/>
      <c r="AU119" s="277"/>
      <c r="AV119" s="277"/>
      <c r="AW119" s="277"/>
      <c r="AX119" s="277"/>
      <c r="AY119" s="277"/>
      <c r="AZ119" s="277"/>
      <c r="BA119" s="277"/>
      <c r="BB119" s="277"/>
      <c r="BC119" s="277"/>
      <c r="BD119" s="277"/>
      <c r="BE119" s="277"/>
      <c r="BF119" s="277"/>
      <c r="BG119" s="277"/>
      <c r="BH119" s="277"/>
      <c r="BI119" s="277"/>
      <c r="BJ119" s="277"/>
      <c r="BK119" s="277"/>
      <c r="BL119" s="278"/>
      <c r="BM119" s="278"/>
      <c r="BN119" s="278"/>
      <c r="BO119" s="278"/>
      <c r="BP119" s="278"/>
      <c r="BQ119" s="278"/>
      <c r="BR119" s="278"/>
      <c r="BS119" s="287"/>
      <c r="BT119" s="287"/>
      <c r="BU119" s="287"/>
      <c r="BV119" s="287"/>
      <c r="BW119" s="287"/>
      <c r="BX119" s="287"/>
      <c r="BY119" s="278"/>
      <c r="BZ119" s="278"/>
      <c r="CA119" s="278"/>
      <c r="CB119" s="278"/>
      <c r="CC119" s="278"/>
      <c r="CD119" s="278"/>
      <c r="CE119" s="278"/>
      <c r="CF119" s="278"/>
      <c r="CG119" s="278"/>
      <c r="CH119" s="278"/>
      <c r="CI119" s="278"/>
      <c r="CJ119" s="278"/>
      <c r="CK119" s="287"/>
      <c r="CL119" s="287"/>
      <c r="CM119" s="287"/>
      <c r="CN119" s="287"/>
      <c r="CO119" s="287"/>
      <c r="CP119" s="287"/>
      <c r="CQ119" s="287"/>
      <c r="CR119" s="287"/>
      <c r="CS119" s="287"/>
      <c r="CT119" s="287"/>
      <c r="CU119" s="287"/>
      <c r="CV119" s="287"/>
      <c r="CW119" s="287"/>
      <c r="CX119" s="287"/>
      <c r="CY119" s="278"/>
      <c r="CZ119" s="278"/>
      <c r="DA119" s="278"/>
      <c r="DB119" s="278"/>
      <c r="DC119" s="278"/>
      <c r="DD119" s="278"/>
      <c r="DE119" s="278"/>
      <c r="DF119" s="278"/>
      <c r="DG119" s="278"/>
      <c r="DH119" s="278"/>
      <c r="DI119" s="278"/>
      <c r="DJ119" s="278"/>
      <c r="DK119" s="278"/>
      <c r="DL119" s="278"/>
      <c r="DM119" s="278"/>
      <c r="DN119" s="278"/>
      <c r="DO119" s="278"/>
      <c r="DP119" s="278"/>
      <c r="DQ119" s="278"/>
      <c r="DR119" s="278"/>
      <c r="DS119" s="278"/>
    </row>
    <row r="120" spans="1:123" ht="15.75" customHeight="1" x14ac:dyDescent="0.2"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BL120" s="21"/>
      <c r="BM120" s="21"/>
      <c r="BN120" s="21"/>
      <c r="BO120" s="21"/>
      <c r="BP120" s="21"/>
      <c r="BQ120" s="21"/>
      <c r="BR120" s="21"/>
      <c r="BS120" s="22"/>
      <c r="BT120" s="22"/>
      <c r="BU120" s="22"/>
      <c r="BV120" s="22"/>
      <c r="BW120" s="22"/>
      <c r="BX120" s="22"/>
      <c r="BY120" s="21"/>
      <c r="BZ120" s="21"/>
      <c r="CA120" s="21"/>
      <c r="CB120" s="21"/>
      <c r="CC120" s="21"/>
      <c r="CD120" s="21"/>
      <c r="CE120" s="21"/>
      <c r="CF120" s="21"/>
      <c r="CG120" s="21"/>
      <c r="CH120" s="21"/>
      <c r="CI120" s="21"/>
      <c r="CJ120" s="21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1"/>
      <c r="CZ120" s="21"/>
      <c r="DA120" s="21"/>
      <c r="DB120" s="21"/>
      <c r="DC120" s="21"/>
      <c r="DD120" s="21"/>
      <c r="DE120" s="21"/>
      <c r="DF120" s="21"/>
      <c r="DG120" s="21"/>
      <c r="DH120" s="21"/>
      <c r="DI120" s="21"/>
      <c r="DJ120" s="21"/>
      <c r="DK120" s="21"/>
      <c r="DL120" s="21"/>
      <c r="DM120" s="21"/>
      <c r="DN120" s="21"/>
      <c r="DO120" s="21"/>
      <c r="DP120" s="21"/>
      <c r="DQ120" s="21"/>
      <c r="DR120" s="21"/>
      <c r="DS120" s="21"/>
    </row>
    <row r="121" spans="1:123" ht="15.75" customHeight="1" x14ac:dyDescent="0.2"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BL121" s="21"/>
      <c r="BM121" s="21"/>
      <c r="BN121" s="21"/>
      <c r="BO121" s="21"/>
      <c r="BP121" s="21"/>
      <c r="BQ121" s="21"/>
      <c r="BR121" s="21"/>
      <c r="BS121" s="22"/>
      <c r="BT121" s="22"/>
      <c r="BU121" s="22"/>
      <c r="BV121" s="22"/>
      <c r="BW121" s="22"/>
      <c r="BX121" s="22"/>
      <c r="BY121" s="21"/>
      <c r="BZ121" s="21"/>
      <c r="CA121" s="21"/>
      <c r="CB121" s="21"/>
      <c r="CC121" s="21"/>
      <c r="CD121" s="21"/>
      <c r="CE121" s="21"/>
      <c r="CF121" s="21"/>
      <c r="CG121" s="21"/>
      <c r="CH121" s="21"/>
      <c r="CI121" s="21"/>
      <c r="CJ121" s="21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1"/>
      <c r="CZ121" s="21"/>
      <c r="DA121" s="21"/>
      <c r="DB121" s="21"/>
      <c r="DC121" s="21"/>
      <c r="DD121" s="21"/>
      <c r="DE121" s="21"/>
      <c r="DF121" s="21"/>
      <c r="DG121" s="21"/>
      <c r="DH121" s="21"/>
      <c r="DI121" s="21"/>
      <c r="DJ121" s="21"/>
      <c r="DK121" s="21"/>
      <c r="DL121" s="21"/>
      <c r="DM121" s="21"/>
      <c r="DN121" s="21"/>
      <c r="DO121" s="21"/>
      <c r="DP121" s="21"/>
      <c r="DQ121" s="21"/>
      <c r="DR121" s="21"/>
      <c r="DS121" s="21"/>
    </row>
    <row r="122" spans="1:123" ht="15.75" customHeight="1" x14ac:dyDescent="0.2"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BL122" s="21"/>
      <c r="BM122" s="21"/>
      <c r="BN122" s="21"/>
      <c r="BO122" s="21"/>
      <c r="BP122" s="21"/>
      <c r="BQ122" s="21"/>
      <c r="BR122" s="21"/>
      <c r="BS122" s="22"/>
      <c r="BT122" s="22"/>
      <c r="BU122" s="22"/>
      <c r="BV122" s="22"/>
      <c r="BW122" s="22"/>
      <c r="BX122" s="22"/>
      <c r="BY122" s="21"/>
      <c r="BZ122" s="21"/>
      <c r="CA122" s="21"/>
      <c r="CB122" s="21"/>
      <c r="CC122" s="21"/>
      <c r="CD122" s="21"/>
      <c r="CE122" s="21"/>
      <c r="CF122" s="21"/>
      <c r="CG122" s="21"/>
      <c r="CH122" s="21"/>
      <c r="CI122" s="21"/>
      <c r="CJ122" s="21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1"/>
      <c r="CZ122" s="21"/>
      <c r="DA122" s="21"/>
      <c r="DB122" s="21"/>
      <c r="DC122" s="21"/>
      <c r="DD122" s="21"/>
      <c r="DE122" s="21"/>
      <c r="DF122" s="21"/>
      <c r="DG122" s="21"/>
      <c r="DH122" s="21"/>
      <c r="DI122" s="21"/>
      <c r="DJ122" s="21"/>
      <c r="DK122" s="21"/>
      <c r="DL122" s="21"/>
      <c r="DM122" s="21"/>
      <c r="DN122" s="21"/>
      <c r="DO122" s="21"/>
      <c r="DP122" s="21"/>
      <c r="DQ122" s="21"/>
      <c r="DR122" s="21"/>
      <c r="DS122" s="21"/>
    </row>
    <row r="126" spans="1:123" s="1" customFormat="1" ht="13.5" customHeight="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1" t="s">
        <v>829</v>
      </c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 t="s">
        <v>834</v>
      </c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  <c r="BR126" s="101"/>
      <c r="BS126" s="101"/>
      <c r="BT126" s="101"/>
      <c r="BU126" s="101"/>
      <c r="BV126" s="101"/>
      <c r="BW126" s="101"/>
      <c r="BX126" s="101"/>
      <c r="BY126" s="101"/>
      <c r="BZ126" s="101"/>
      <c r="CA126" s="101"/>
      <c r="CB126" s="101"/>
      <c r="CC126" s="101"/>
      <c r="CD126" s="101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64"/>
      <c r="CY126" s="64"/>
      <c r="CZ126" s="64"/>
      <c r="DA126" s="64"/>
      <c r="DB126" s="64"/>
      <c r="DC126" s="64"/>
      <c r="DD126" s="64"/>
      <c r="DE126" s="64"/>
      <c r="DF126" s="64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</row>
    <row r="127" spans="1:123" s="1" customFormat="1" ht="12.75" customHeight="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02" t="s">
        <v>831</v>
      </c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102"/>
      <c r="AJ127" s="102"/>
      <c r="AK127" s="102"/>
      <c r="AL127" s="102"/>
      <c r="AM127" s="102"/>
      <c r="AN127" s="102"/>
      <c r="AO127" s="102"/>
      <c r="AP127" s="102"/>
      <c r="AQ127" s="102"/>
      <c r="AR127" s="102"/>
      <c r="AS127" s="102"/>
      <c r="AT127" s="102"/>
      <c r="AU127" s="102"/>
      <c r="AV127" s="102"/>
      <c r="AW127" s="102"/>
      <c r="AX127" s="102"/>
      <c r="AY127" s="102" t="s">
        <v>832</v>
      </c>
      <c r="AZ127" s="102"/>
      <c r="BA127" s="102"/>
      <c r="BB127" s="102"/>
      <c r="BC127" s="102"/>
      <c r="BD127" s="102"/>
      <c r="BE127" s="102"/>
      <c r="BF127" s="102"/>
      <c r="BG127" s="102"/>
      <c r="BH127" s="102"/>
      <c r="BI127" s="102"/>
      <c r="BJ127" s="102"/>
      <c r="BK127" s="102"/>
      <c r="BL127" s="102"/>
      <c r="BM127" s="102"/>
      <c r="BN127" s="102"/>
      <c r="BO127" s="102"/>
      <c r="BP127" s="102"/>
      <c r="BQ127" s="102"/>
      <c r="BR127" s="102"/>
      <c r="BS127" s="102"/>
      <c r="BT127" s="102"/>
      <c r="BU127" s="102"/>
      <c r="BV127" s="102"/>
      <c r="BW127" s="102"/>
      <c r="BX127" s="102"/>
      <c r="BY127" s="102"/>
      <c r="BZ127" s="102"/>
      <c r="CA127" s="102"/>
      <c r="CB127" s="102"/>
      <c r="CC127" s="102"/>
      <c r="CD127" s="102"/>
      <c r="CE127" s="102" t="s">
        <v>833</v>
      </c>
      <c r="CF127" s="102"/>
      <c r="CG127" s="102"/>
      <c r="CH127" s="102"/>
      <c r="CI127" s="102"/>
      <c r="CJ127" s="102"/>
      <c r="CK127" s="102"/>
      <c r="CL127" s="102"/>
      <c r="CM127" s="102"/>
      <c r="CN127" s="102"/>
      <c r="CO127" s="102"/>
      <c r="CP127" s="102"/>
      <c r="CQ127" s="102"/>
      <c r="CR127" s="102"/>
      <c r="CS127" s="102"/>
      <c r="CT127" s="102"/>
      <c r="CU127" s="102"/>
      <c r="CV127" s="102"/>
      <c r="CW127" s="102"/>
      <c r="CX127" s="65"/>
      <c r="CY127" s="65"/>
      <c r="CZ127" s="65"/>
      <c r="DA127" s="65"/>
      <c r="DB127" s="65"/>
      <c r="DC127" s="65"/>
      <c r="DD127" s="65"/>
      <c r="DE127" s="65"/>
      <c r="DF127" s="65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</row>
    <row r="128" spans="1:123" s="1" customFormat="1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64"/>
      <c r="W128" s="64"/>
      <c r="X128" s="64"/>
      <c r="Y128" s="64"/>
      <c r="Z128" s="68"/>
      <c r="AA128" s="68"/>
      <c r="AB128" s="68"/>
      <c r="AC128" s="68"/>
      <c r="AD128" s="68"/>
      <c r="AE128" s="68"/>
      <c r="AF128" s="68"/>
      <c r="AG128" s="68"/>
      <c r="AH128" s="68"/>
      <c r="AI128" s="68"/>
      <c r="AJ128" s="68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  <c r="CG128" s="64"/>
      <c r="CH128" s="64"/>
      <c r="CI128" s="64"/>
      <c r="CJ128" s="64"/>
      <c r="CK128" s="64"/>
      <c r="CL128" s="64"/>
      <c r="CM128" s="64"/>
      <c r="CN128" s="64"/>
      <c r="CO128" s="64"/>
      <c r="CP128" s="64"/>
      <c r="CQ128" s="64"/>
      <c r="CR128" s="64"/>
      <c r="CS128" s="64"/>
      <c r="CT128" s="64"/>
      <c r="CU128" s="64"/>
      <c r="CV128" s="64"/>
      <c r="CW128" s="64"/>
      <c r="CX128" s="64"/>
      <c r="CY128" s="64"/>
      <c r="CZ128" s="64"/>
      <c r="DA128" s="64"/>
      <c r="DB128" s="64"/>
      <c r="DC128" s="64"/>
      <c r="DD128" s="64"/>
      <c r="DE128" s="64"/>
      <c r="DF128" s="64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</row>
    <row r="129" spans="1:123" s="1" customFormat="1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64"/>
      <c r="W129" s="64"/>
      <c r="X129" s="64"/>
      <c r="Y129" s="64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  <c r="CG129" s="64"/>
      <c r="CH129" s="64"/>
      <c r="CI129" s="64"/>
      <c r="CJ129" s="64"/>
      <c r="CK129" s="64"/>
      <c r="CL129" s="64"/>
      <c r="CM129" s="64"/>
      <c r="CN129" s="64"/>
      <c r="CO129" s="64"/>
      <c r="CP129" s="64"/>
      <c r="CQ129" s="64"/>
      <c r="CR129" s="64"/>
      <c r="CS129" s="64"/>
      <c r="CT129" s="64"/>
      <c r="CU129" s="64"/>
      <c r="CV129" s="64"/>
      <c r="CW129" s="64"/>
      <c r="CX129" s="64"/>
      <c r="CY129" s="64"/>
      <c r="CZ129" s="64"/>
      <c r="DA129" s="64"/>
      <c r="DB129" s="64"/>
      <c r="DC129" s="64"/>
      <c r="DD129" s="64"/>
      <c r="DE129" s="64"/>
      <c r="DF129" s="64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</row>
    <row r="130" spans="1:123" s="1" customFormat="1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64"/>
      <c r="W130" s="64"/>
      <c r="X130" s="64"/>
      <c r="Y130" s="64"/>
      <c r="Z130" s="68"/>
      <c r="AA130" s="68"/>
      <c r="AB130" s="68"/>
      <c r="AC130" s="68"/>
      <c r="AD130" s="68"/>
      <c r="AE130" s="68"/>
      <c r="AF130" s="68"/>
      <c r="AG130" s="68"/>
      <c r="AH130" s="68"/>
      <c r="AI130" s="68"/>
      <c r="AJ130" s="68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  <c r="CG130" s="64"/>
      <c r="CH130" s="64"/>
      <c r="CI130" s="64"/>
      <c r="CJ130" s="64"/>
      <c r="CK130" s="64"/>
      <c r="CL130" s="64"/>
      <c r="CM130" s="64"/>
      <c r="CN130" s="64"/>
      <c r="CO130" s="64"/>
      <c r="CP130" s="64"/>
      <c r="CQ130" s="64"/>
      <c r="CR130" s="64"/>
      <c r="CS130" s="64"/>
      <c r="CT130" s="64"/>
      <c r="CU130" s="64"/>
      <c r="CV130" s="64"/>
      <c r="CW130" s="64"/>
      <c r="CX130" s="64"/>
      <c r="CY130" s="64"/>
      <c r="CZ130" s="64"/>
      <c r="DA130" s="64"/>
      <c r="DB130" s="64"/>
      <c r="DC130" s="64"/>
      <c r="DD130" s="64"/>
      <c r="DE130" s="64"/>
      <c r="DF130" s="64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</row>
    <row r="131" spans="1:123" s="1" customFormat="1" ht="11.25" customHeight="1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</row>
    <row r="132" spans="1:123" s="1" customFormat="1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</row>
    <row r="133" spans="1:123" s="1" customFormat="1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</row>
    <row r="134" spans="1:123" s="1" customFormat="1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</row>
    <row r="135" spans="1:123" s="1" customFormat="1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</row>
    <row r="136" spans="1:123" s="1" customFormat="1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</row>
    <row r="137" spans="1:123" s="1" customFormat="1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</row>
    <row r="138" spans="1:123" s="1" customFormat="1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</row>
    <row r="139" spans="1:123" s="1" customFormat="1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</row>
    <row r="140" spans="1:123" s="1" customFormat="1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</row>
    <row r="141" spans="1:123" s="1" customFormat="1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</row>
    <row r="142" spans="1:123" s="1" customFormat="1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</row>
    <row r="143" spans="1:123" s="1" customFormat="1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</row>
    <row r="144" spans="1:123" s="1" customFormat="1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</row>
    <row r="145" spans="1:123" s="1" customFormat="1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</row>
    <row r="146" spans="1:123" s="1" customFormat="1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</row>
    <row r="147" spans="1:123" s="1" customFormat="1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</row>
    <row r="148" spans="1:123" s="1" customFormat="1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</row>
    <row r="149" spans="1:123" ht="15" customHeight="1" x14ac:dyDescent="0.2"/>
    <row r="150" spans="1:123" ht="15" customHeight="1" x14ac:dyDescent="0.2"/>
    <row r="155" spans="1:123" ht="15" customHeight="1" x14ac:dyDescent="0.2"/>
    <row r="156" spans="1:123" ht="15" customHeight="1" x14ac:dyDescent="0.2"/>
    <row r="164" spans="1:123" ht="15" customHeight="1" x14ac:dyDescent="0.2"/>
    <row r="165" spans="1:123" s="14" customFormat="1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</row>
  </sheetData>
  <mergeCells count="1671">
    <mergeCell ref="A26:C26"/>
    <mergeCell ref="D26:N26"/>
    <mergeCell ref="O26:Y26"/>
    <mergeCell ref="Z26:AJ26"/>
    <mergeCell ref="AK26:AQ26"/>
    <mergeCell ref="AR26:AW26"/>
    <mergeCell ref="AX26:BD26"/>
    <mergeCell ref="BE26:BK26"/>
    <mergeCell ref="BL26:BR26"/>
    <mergeCell ref="BS26:BX26"/>
    <mergeCell ref="BY26:CD26"/>
    <mergeCell ref="CE26:CJ26"/>
    <mergeCell ref="CK26:CQ26"/>
    <mergeCell ref="CR26:CX26"/>
    <mergeCell ref="CY26:DE26"/>
    <mergeCell ref="DF26:DL26"/>
    <mergeCell ref="DM26:DS26"/>
    <mergeCell ref="DM28:DS28"/>
    <mergeCell ref="DM29:DS29"/>
    <mergeCell ref="Z52:AJ52"/>
    <mergeCell ref="A9:C23"/>
    <mergeCell ref="DM73:DS73"/>
    <mergeCell ref="DM74:DS74"/>
    <mergeCell ref="DM75:DS75"/>
    <mergeCell ref="DM76:DS76"/>
    <mergeCell ref="DM77:DS77"/>
    <mergeCell ref="DM78:DS78"/>
    <mergeCell ref="DM27:DS27"/>
    <mergeCell ref="DM30:DS30"/>
    <mergeCell ref="DM31:DS31"/>
    <mergeCell ref="DM32:DS32"/>
    <mergeCell ref="DM33:DS33"/>
    <mergeCell ref="DM34:DS34"/>
    <mergeCell ref="DM35:DS35"/>
    <mergeCell ref="DM36:DS36"/>
    <mergeCell ref="DM37:DS37"/>
    <mergeCell ref="DM38:DS38"/>
    <mergeCell ref="DM39:DS39"/>
    <mergeCell ref="DM40:DS40"/>
    <mergeCell ref="DM41:DS41"/>
    <mergeCell ref="DM42:DS42"/>
    <mergeCell ref="DM58:DS58"/>
    <mergeCell ref="DM59:DS59"/>
    <mergeCell ref="DM60:DS60"/>
    <mergeCell ref="DM61:DS61"/>
    <mergeCell ref="DM62:DS62"/>
    <mergeCell ref="DM63:DS63"/>
    <mergeCell ref="DM64:DS64"/>
    <mergeCell ref="DM65:DS65"/>
    <mergeCell ref="DM79:DS79"/>
    <mergeCell ref="DM108:DS108"/>
    <mergeCell ref="DM109:DS109"/>
    <mergeCell ref="DM110:DS110"/>
    <mergeCell ref="DM111:DS111"/>
    <mergeCell ref="DM112:DS112"/>
    <mergeCell ref="DM113:DS113"/>
    <mergeCell ref="DM114:DS114"/>
    <mergeCell ref="DM115:DS115"/>
    <mergeCell ref="DM116:DS116"/>
    <mergeCell ref="DM117:DS117"/>
    <mergeCell ref="DM118:DS118"/>
    <mergeCell ref="DM80:DS80"/>
    <mergeCell ref="DM81:DS81"/>
    <mergeCell ref="DM82:DS82"/>
    <mergeCell ref="DM83:DS83"/>
    <mergeCell ref="DM84:DS84"/>
    <mergeCell ref="DM85:DS85"/>
    <mergeCell ref="DM86:DS86"/>
    <mergeCell ref="DM87:DS87"/>
    <mergeCell ref="DM88:DS88"/>
    <mergeCell ref="DM89:DS89"/>
    <mergeCell ref="DM90:DS90"/>
    <mergeCell ref="DM91:DS91"/>
    <mergeCell ref="DM102:DS102"/>
    <mergeCell ref="DM103:DS103"/>
    <mergeCell ref="DM104:DS104"/>
    <mergeCell ref="DM105:DS105"/>
    <mergeCell ref="DM106:DS106"/>
    <mergeCell ref="DM107:DS107"/>
    <mergeCell ref="DM66:DS66"/>
    <mergeCell ref="DM67:DS67"/>
    <mergeCell ref="DM68:DS68"/>
    <mergeCell ref="DM69:DS69"/>
    <mergeCell ref="DM70:DS70"/>
    <mergeCell ref="DM71:DS71"/>
    <mergeCell ref="DM72:DS72"/>
    <mergeCell ref="DM43:DS43"/>
    <mergeCell ref="DM92:DS92"/>
    <mergeCell ref="DM94:DS94"/>
    <mergeCell ref="DM95:DS95"/>
    <mergeCell ref="DM96:DS96"/>
    <mergeCell ref="DM97:DS97"/>
    <mergeCell ref="DM98:DS98"/>
    <mergeCell ref="DM99:DS99"/>
    <mergeCell ref="DM100:DS100"/>
    <mergeCell ref="DM101:DS101"/>
    <mergeCell ref="DM44:DS44"/>
    <mergeCell ref="DM45:DS45"/>
    <mergeCell ref="DM46:DS46"/>
    <mergeCell ref="DM47:DS47"/>
    <mergeCell ref="DM48:DS48"/>
    <mergeCell ref="DM49:DS49"/>
    <mergeCell ref="DM50:DS50"/>
    <mergeCell ref="DM51:DS51"/>
    <mergeCell ref="DM52:DS52"/>
    <mergeCell ref="DM53:DS53"/>
    <mergeCell ref="DM54:DS54"/>
    <mergeCell ref="DM55:DS55"/>
    <mergeCell ref="DM56:DS56"/>
    <mergeCell ref="DM57:DS57"/>
    <mergeCell ref="DM93:DS93"/>
    <mergeCell ref="DF118:DL118"/>
    <mergeCell ref="DF44:DL44"/>
    <mergeCell ref="DF45:DL45"/>
    <mergeCell ref="DF108:DL108"/>
    <mergeCell ref="DF109:DL109"/>
    <mergeCell ref="DF111:DL111"/>
    <mergeCell ref="DF112:DL112"/>
    <mergeCell ref="DF113:DL113"/>
    <mergeCell ref="DF114:DL114"/>
    <mergeCell ref="DF115:DL115"/>
    <mergeCell ref="DF116:DL116"/>
    <mergeCell ref="DF73:DL73"/>
    <mergeCell ref="DF74:DL74"/>
    <mergeCell ref="DF75:DL75"/>
    <mergeCell ref="DF80:DL80"/>
    <mergeCell ref="DF81:DL81"/>
    <mergeCell ref="DF79:DL79"/>
    <mergeCell ref="DF70:DL70"/>
    <mergeCell ref="DF46:DL46"/>
    <mergeCell ref="DF47:DL47"/>
    <mergeCell ref="DF48:DL48"/>
    <mergeCell ref="DF49:DL49"/>
    <mergeCell ref="DF50:DL50"/>
    <mergeCell ref="DF51:DL51"/>
    <mergeCell ref="DF52:DL52"/>
    <mergeCell ref="DF53:DL53"/>
    <mergeCell ref="DF54:DL54"/>
    <mergeCell ref="DF55:DL55"/>
    <mergeCell ref="DF62:DL62"/>
    <mergeCell ref="DF104:DL104"/>
    <mergeCell ref="DF105:DL105"/>
    <mergeCell ref="DF106:DL106"/>
    <mergeCell ref="DF90:DL90"/>
    <mergeCell ref="DF91:DL91"/>
    <mergeCell ref="DF107:DL107"/>
    <mergeCell ref="DF110:DL110"/>
    <mergeCell ref="DF117:DL117"/>
    <mergeCell ref="DF87:DL87"/>
    <mergeCell ref="DF88:DL88"/>
    <mergeCell ref="DF89:DL89"/>
    <mergeCell ref="DF92:DL92"/>
    <mergeCell ref="DF94:DL94"/>
    <mergeCell ref="DF95:DL95"/>
    <mergeCell ref="DF28:DL28"/>
    <mergeCell ref="DF29:DL29"/>
    <mergeCell ref="DF56:DL56"/>
    <mergeCell ref="DF57:DL57"/>
    <mergeCell ref="DF58:DL58"/>
    <mergeCell ref="DF59:DL59"/>
    <mergeCell ref="DF60:DL60"/>
    <mergeCell ref="DF61:DL61"/>
    <mergeCell ref="DF71:DL71"/>
    <mergeCell ref="DF72:DL72"/>
    <mergeCell ref="DF76:DL76"/>
    <mergeCell ref="DF77:DL77"/>
    <mergeCell ref="DF78:DL78"/>
    <mergeCell ref="DF97:DL97"/>
    <mergeCell ref="DF98:DL98"/>
    <mergeCell ref="CY51:DE51"/>
    <mergeCell ref="CY52:DE52"/>
    <mergeCell ref="CY53:DE53"/>
    <mergeCell ref="DF27:DL27"/>
    <mergeCell ref="DF30:DL30"/>
    <mergeCell ref="DF31:DL31"/>
    <mergeCell ref="DF32:DL32"/>
    <mergeCell ref="DF33:DL33"/>
    <mergeCell ref="DF34:DL34"/>
    <mergeCell ref="DF35:DL35"/>
    <mergeCell ref="DF36:DL36"/>
    <mergeCell ref="DF37:DL37"/>
    <mergeCell ref="DF38:DL38"/>
    <mergeCell ref="DF39:DL39"/>
    <mergeCell ref="DF40:DL40"/>
    <mergeCell ref="DF41:DL41"/>
    <mergeCell ref="DF42:DL42"/>
    <mergeCell ref="DF43:DL43"/>
    <mergeCell ref="CY96:DE96"/>
    <mergeCell ref="CY97:DE97"/>
    <mergeCell ref="CY93:DE93"/>
    <mergeCell ref="CY48:DE48"/>
    <mergeCell ref="CY64:DE64"/>
    <mergeCell ref="CY65:DE65"/>
    <mergeCell ref="CY66:DE66"/>
    <mergeCell ref="CY67:DE67"/>
    <mergeCell ref="CY68:DE68"/>
    <mergeCell ref="CY69:DE69"/>
    <mergeCell ref="DF96:DL96"/>
    <mergeCell ref="DF99:DL99"/>
    <mergeCell ref="DF100:DL100"/>
    <mergeCell ref="DF101:DL101"/>
    <mergeCell ref="DF102:DL102"/>
    <mergeCell ref="DF103:DL103"/>
    <mergeCell ref="DF93:DL93"/>
    <mergeCell ref="DF82:DL82"/>
    <mergeCell ref="DF83:DL83"/>
    <mergeCell ref="DF84:DL84"/>
    <mergeCell ref="DF85:DL85"/>
    <mergeCell ref="DF86:DL86"/>
    <mergeCell ref="DF63:DL63"/>
    <mergeCell ref="DF64:DL64"/>
    <mergeCell ref="DF65:DL65"/>
    <mergeCell ref="DF66:DL66"/>
    <mergeCell ref="DF67:DL67"/>
    <mergeCell ref="DF68:DL68"/>
    <mergeCell ref="DF69:DL69"/>
    <mergeCell ref="CY70:DE70"/>
    <mergeCell ref="CY49:DE49"/>
    <mergeCell ref="CY50:DE50"/>
    <mergeCell ref="CY117:DE117"/>
    <mergeCell ref="CY118:DE118"/>
    <mergeCell ref="CY116:DE116"/>
    <mergeCell ref="CY115:DE115"/>
    <mergeCell ref="CY109:DE109"/>
    <mergeCell ref="CY108:DE108"/>
    <mergeCell ref="CY101:DE101"/>
    <mergeCell ref="CY103:DE103"/>
    <mergeCell ref="CY102:DE102"/>
    <mergeCell ref="CY104:DE104"/>
    <mergeCell ref="CY105:DE105"/>
    <mergeCell ref="CY27:DE27"/>
    <mergeCell ref="CY30:DE30"/>
    <mergeCell ref="CY31:DE31"/>
    <mergeCell ref="CY32:DE32"/>
    <mergeCell ref="CY33:DE33"/>
    <mergeCell ref="CY34:DE34"/>
    <mergeCell ref="CY35:DE35"/>
    <mergeCell ref="CY36:DE36"/>
    <mergeCell ref="CY37:DE37"/>
    <mergeCell ref="CY38:DE38"/>
    <mergeCell ref="CY39:DE39"/>
    <mergeCell ref="CY40:DE40"/>
    <mergeCell ref="CY41:DE41"/>
    <mergeCell ref="CY42:DE42"/>
    <mergeCell ref="CY43:DE43"/>
    <mergeCell ref="CY46:DE46"/>
    <mergeCell ref="CY47:DE47"/>
    <mergeCell ref="CY29:DE29"/>
    <mergeCell ref="CY28:DE28"/>
    <mergeCell ref="CY44:DE44"/>
    <mergeCell ref="CY45:DE45"/>
    <mergeCell ref="CY54:DE54"/>
    <mergeCell ref="CY55:DE55"/>
    <mergeCell ref="CY56:DE56"/>
    <mergeCell ref="CY57:DE57"/>
    <mergeCell ref="CY58:DE58"/>
    <mergeCell ref="CY59:DE59"/>
    <mergeCell ref="CY60:DE60"/>
    <mergeCell ref="CY61:DE61"/>
    <mergeCell ref="CY62:DE62"/>
    <mergeCell ref="CY63:DE63"/>
    <mergeCell ref="CY79:DE79"/>
    <mergeCell ref="CY98:DE98"/>
    <mergeCell ref="CY99:DE99"/>
    <mergeCell ref="CY100:DE100"/>
    <mergeCell ref="CY106:DE106"/>
    <mergeCell ref="CY107:DE107"/>
    <mergeCell ref="CY110:DE110"/>
    <mergeCell ref="CY80:DE80"/>
    <mergeCell ref="CY81:DE81"/>
    <mergeCell ref="CY82:DE82"/>
    <mergeCell ref="CY83:DE83"/>
    <mergeCell ref="CY84:DE84"/>
    <mergeCell ref="CY85:DE85"/>
    <mergeCell ref="CY86:DE86"/>
    <mergeCell ref="CY87:DE87"/>
    <mergeCell ref="CY88:DE88"/>
    <mergeCell ref="CY89:DE89"/>
    <mergeCell ref="CY90:DE90"/>
    <mergeCell ref="CY91:DE91"/>
    <mergeCell ref="CY92:DE92"/>
    <mergeCell ref="CY94:DE94"/>
    <mergeCell ref="CY95:DE95"/>
    <mergeCell ref="CY111:DE111"/>
    <mergeCell ref="CY112:DE112"/>
    <mergeCell ref="CY113:DE113"/>
    <mergeCell ref="CY114:DE114"/>
    <mergeCell ref="CY71:DE71"/>
    <mergeCell ref="CY72:DE72"/>
    <mergeCell ref="CY73:DE73"/>
    <mergeCell ref="CY74:DE74"/>
    <mergeCell ref="CY75:DE75"/>
    <mergeCell ref="CY76:DE76"/>
    <mergeCell ref="CY77:DE77"/>
    <mergeCell ref="CY78:DE78"/>
    <mergeCell ref="CR115:CX115"/>
    <mergeCell ref="CR116:CX116"/>
    <mergeCell ref="CR117:CX117"/>
    <mergeCell ref="CR118:CX118"/>
    <mergeCell ref="CR98:CX98"/>
    <mergeCell ref="CR99:CX99"/>
    <mergeCell ref="CR100:CX100"/>
    <mergeCell ref="CR101:CX101"/>
    <mergeCell ref="CR102:CX102"/>
    <mergeCell ref="CR103:CX103"/>
    <mergeCell ref="CR104:CX104"/>
    <mergeCell ref="CR105:CX105"/>
    <mergeCell ref="CR106:CX106"/>
    <mergeCell ref="CR107:CX107"/>
    <mergeCell ref="CR108:CX108"/>
    <mergeCell ref="CR109:CX109"/>
    <mergeCell ref="CR110:CX110"/>
    <mergeCell ref="CR111:CX111"/>
    <mergeCell ref="CR112:CX112"/>
    <mergeCell ref="CR113:CX113"/>
    <mergeCell ref="CR68:CX68"/>
    <mergeCell ref="CR69:CX69"/>
    <mergeCell ref="CR70:CX70"/>
    <mergeCell ref="CR71:CX71"/>
    <mergeCell ref="CR72:CX72"/>
    <mergeCell ref="CR73:CX73"/>
    <mergeCell ref="CR74:CX74"/>
    <mergeCell ref="CR75:CX75"/>
    <mergeCell ref="CR76:CX76"/>
    <mergeCell ref="CR77:CX77"/>
    <mergeCell ref="CR78:CX78"/>
    <mergeCell ref="CR79:CX79"/>
    <mergeCell ref="CR80:CX80"/>
    <mergeCell ref="CR114:CX114"/>
    <mergeCell ref="CR81:CX81"/>
    <mergeCell ref="CR82:CX82"/>
    <mergeCell ref="CR83:CX83"/>
    <mergeCell ref="CR84:CX84"/>
    <mergeCell ref="CR85:CX85"/>
    <mergeCell ref="CR86:CX86"/>
    <mergeCell ref="CR87:CX87"/>
    <mergeCell ref="CR88:CX88"/>
    <mergeCell ref="CR89:CX89"/>
    <mergeCell ref="CR90:CX90"/>
    <mergeCell ref="CR91:CX91"/>
    <mergeCell ref="CR92:CX92"/>
    <mergeCell ref="CR93:CX93"/>
    <mergeCell ref="CR94:CX94"/>
    <mergeCell ref="CR95:CX95"/>
    <mergeCell ref="CR96:CX96"/>
    <mergeCell ref="CR97:CX97"/>
    <mergeCell ref="CR51:CX51"/>
    <mergeCell ref="CR52:CX52"/>
    <mergeCell ref="CR53:CX53"/>
    <mergeCell ref="CR54:CX54"/>
    <mergeCell ref="CR55:CX55"/>
    <mergeCell ref="CR56:CX56"/>
    <mergeCell ref="CR57:CX57"/>
    <mergeCell ref="CR58:CX58"/>
    <mergeCell ref="CR59:CX59"/>
    <mergeCell ref="CR60:CX60"/>
    <mergeCell ref="CR61:CX61"/>
    <mergeCell ref="CR62:CX62"/>
    <mergeCell ref="CR63:CX63"/>
    <mergeCell ref="CR64:CX64"/>
    <mergeCell ref="CR65:CX65"/>
    <mergeCell ref="CR66:CX66"/>
    <mergeCell ref="CR67:CX67"/>
    <mergeCell ref="BL27:BR27"/>
    <mergeCell ref="BL30:BR30"/>
    <mergeCell ref="BL31:BR31"/>
    <mergeCell ref="BL32:BR32"/>
    <mergeCell ref="BL33:BR33"/>
    <mergeCell ref="BL34:BR34"/>
    <mergeCell ref="BL35:BR35"/>
    <mergeCell ref="BL36:BR36"/>
    <mergeCell ref="BL37:BR37"/>
    <mergeCell ref="BL38:BR38"/>
    <mergeCell ref="BL39:BR39"/>
    <mergeCell ref="BL40:BR40"/>
    <mergeCell ref="BL41:BR41"/>
    <mergeCell ref="BL42:BR42"/>
    <mergeCell ref="BL28:BR28"/>
    <mergeCell ref="BL29:BR29"/>
    <mergeCell ref="BL117:BR117"/>
    <mergeCell ref="BL114:BR114"/>
    <mergeCell ref="BL113:BR113"/>
    <mergeCell ref="BL110:BR110"/>
    <mergeCell ref="BL109:BR109"/>
    <mergeCell ref="BL106:BR106"/>
    <mergeCell ref="BL105:BR105"/>
    <mergeCell ref="BL101:BR101"/>
    <mergeCell ref="BL102:BR102"/>
    <mergeCell ref="BL97:BR97"/>
    <mergeCell ref="BL98:BR98"/>
    <mergeCell ref="BL94:BR94"/>
    <mergeCell ref="BL93:BR93"/>
    <mergeCell ref="BL89:BR89"/>
    <mergeCell ref="BL90:BR90"/>
    <mergeCell ref="BL85:BR85"/>
    <mergeCell ref="CK118:CQ118"/>
    <mergeCell ref="BS117:BX117"/>
    <mergeCell ref="BY117:CD117"/>
    <mergeCell ref="CE117:CJ117"/>
    <mergeCell ref="CK117:CQ117"/>
    <mergeCell ref="BL115:BR115"/>
    <mergeCell ref="BL116:BR116"/>
    <mergeCell ref="BS115:BX115"/>
    <mergeCell ref="BS116:BX116"/>
    <mergeCell ref="BY115:CD115"/>
    <mergeCell ref="BY116:CD116"/>
    <mergeCell ref="CE115:CJ115"/>
    <mergeCell ref="CE116:CJ116"/>
    <mergeCell ref="CK115:CQ115"/>
    <mergeCell ref="CK116:CQ116"/>
    <mergeCell ref="BL118:BR118"/>
    <mergeCell ref="BS118:BX118"/>
    <mergeCell ref="BY118:CD118"/>
    <mergeCell ref="CE118:CJ118"/>
    <mergeCell ref="BS113:BX113"/>
    <mergeCell ref="BS114:BX114"/>
    <mergeCell ref="BY113:CD113"/>
    <mergeCell ref="BY114:CD114"/>
    <mergeCell ref="CE114:CJ114"/>
    <mergeCell ref="CE113:CJ113"/>
    <mergeCell ref="CK113:CQ113"/>
    <mergeCell ref="CK114:CQ114"/>
    <mergeCell ref="BL111:BR111"/>
    <mergeCell ref="BL112:BR112"/>
    <mergeCell ref="BS111:BX111"/>
    <mergeCell ref="BS112:BX112"/>
    <mergeCell ref="BY111:CD111"/>
    <mergeCell ref="BY112:CD112"/>
    <mergeCell ref="CE111:CJ111"/>
    <mergeCell ref="CE112:CJ112"/>
    <mergeCell ref="CK111:CQ111"/>
    <mergeCell ref="CK112:CQ112"/>
    <mergeCell ref="BS109:BX109"/>
    <mergeCell ref="BS110:BX110"/>
    <mergeCell ref="BY109:CD109"/>
    <mergeCell ref="BY110:CD110"/>
    <mergeCell ref="CE110:CJ110"/>
    <mergeCell ref="CE109:CJ109"/>
    <mergeCell ref="CK109:CQ109"/>
    <mergeCell ref="CK110:CQ110"/>
    <mergeCell ref="BL107:BR107"/>
    <mergeCell ref="BL108:BR108"/>
    <mergeCell ref="BS107:BX107"/>
    <mergeCell ref="BS108:BX108"/>
    <mergeCell ref="BY107:CD107"/>
    <mergeCell ref="BY108:CD108"/>
    <mergeCell ref="CE107:CJ107"/>
    <mergeCell ref="CE108:CJ108"/>
    <mergeCell ref="CK107:CQ107"/>
    <mergeCell ref="CK108:CQ108"/>
    <mergeCell ref="BS105:BX105"/>
    <mergeCell ref="BS106:BX106"/>
    <mergeCell ref="BY105:CD105"/>
    <mergeCell ref="BY106:CD106"/>
    <mergeCell ref="CE105:CJ105"/>
    <mergeCell ref="CE106:CJ106"/>
    <mergeCell ref="CK105:CQ105"/>
    <mergeCell ref="CK106:CQ106"/>
    <mergeCell ref="BL103:BR103"/>
    <mergeCell ref="BL104:BR104"/>
    <mergeCell ref="BS103:BX103"/>
    <mergeCell ref="BS104:BX104"/>
    <mergeCell ref="BY103:CD103"/>
    <mergeCell ref="BY104:CD104"/>
    <mergeCell ref="CE103:CJ103"/>
    <mergeCell ref="CE104:CJ104"/>
    <mergeCell ref="CK103:CQ103"/>
    <mergeCell ref="CK104:CQ104"/>
    <mergeCell ref="BS101:BX101"/>
    <mergeCell ref="BS102:BX102"/>
    <mergeCell ref="BY101:CD101"/>
    <mergeCell ref="BY102:CD102"/>
    <mergeCell ref="CE101:CJ101"/>
    <mergeCell ref="CE102:CJ102"/>
    <mergeCell ref="CK101:CQ101"/>
    <mergeCell ref="CK102:CQ102"/>
    <mergeCell ref="BL99:BR99"/>
    <mergeCell ref="BL100:BR100"/>
    <mergeCell ref="BS99:BX99"/>
    <mergeCell ref="BS100:BX100"/>
    <mergeCell ref="BY99:CD99"/>
    <mergeCell ref="BY100:CD100"/>
    <mergeCell ref="CE99:CJ99"/>
    <mergeCell ref="CE100:CJ100"/>
    <mergeCell ref="CK99:CQ99"/>
    <mergeCell ref="CK100:CQ100"/>
    <mergeCell ref="BS97:BX97"/>
    <mergeCell ref="BS98:BX98"/>
    <mergeCell ref="BY97:CD97"/>
    <mergeCell ref="BY98:CD98"/>
    <mergeCell ref="CE97:CJ97"/>
    <mergeCell ref="CE98:CJ98"/>
    <mergeCell ref="CK97:CQ97"/>
    <mergeCell ref="CK98:CQ98"/>
    <mergeCell ref="BL95:BR95"/>
    <mergeCell ref="BL96:BR96"/>
    <mergeCell ref="BS95:BX95"/>
    <mergeCell ref="BS96:BX96"/>
    <mergeCell ref="BY95:CD95"/>
    <mergeCell ref="BY96:CD96"/>
    <mergeCell ref="CE95:CJ95"/>
    <mergeCell ref="CE96:CJ96"/>
    <mergeCell ref="CK95:CQ95"/>
    <mergeCell ref="CK96:CQ96"/>
    <mergeCell ref="BS93:BX93"/>
    <mergeCell ref="BS94:BX94"/>
    <mergeCell ref="BY94:CD94"/>
    <mergeCell ref="BY93:CD93"/>
    <mergeCell ref="CE94:CJ94"/>
    <mergeCell ref="CE93:CJ93"/>
    <mergeCell ref="CK93:CQ93"/>
    <mergeCell ref="CK94:CQ94"/>
    <mergeCell ref="BL91:BR91"/>
    <mergeCell ref="BL92:BR92"/>
    <mergeCell ref="BS91:BX91"/>
    <mergeCell ref="BS92:BX92"/>
    <mergeCell ref="BY91:CD91"/>
    <mergeCell ref="BY92:CD92"/>
    <mergeCell ref="CE91:CJ91"/>
    <mergeCell ref="CE92:CJ92"/>
    <mergeCell ref="CK91:CQ91"/>
    <mergeCell ref="CK92:CQ92"/>
    <mergeCell ref="BS89:BX89"/>
    <mergeCell ref="BS90:BX90"/>
    <mergeCell ref="BY89:CD89"/>
    <mergeCell ref="BY90:CD90"/>
    <mergeCell ref="CE89:CJ89"/>
    <mergeCell ref="CE90:CJ90"/>
    <mergeCell ref="CK89:CQ89"/>
    <mergeCell ref="CK90:CQ90"/>
    <mergeCell ref="BL87:BR87"/>
    <mergeCell ref="BL88:BR88"/>
    <mergeCell ref="BS87:BX87"/>
    <mergeCell ref="BS88:BX88"/>
    <mergeCell ref="BY87:CD87"/>
    <mergeCell ref="BY88:CD88"/>
    <mergeCell ref="CE87:CJ87"/>
    <mergeCell ref="CE88:CJ88"/>
    <mergeCell ref="CK87:CQ87"/>
    <mergeCell ref="CK88:CQ88"/>
    <mergeCell ref="BL86:BR86"/>
    <mergeCell ref="BS85:BX85"/>
    <mergeCell ref="BS86:BX86"/>
    <mergeCell ref="BY85:CD85"/>
    <mergeCell ref="BY86:CD86"/>
    <mergeCell ref="CE85:CJ85"/>
    <mergeCell ref="CE86:CJ86"/>
    <mergeCell ref="CK85:CQ85"/>
    <mergeCell ref="CK86:CQ86"/>
    <mergeCell ref="BL83:BR83"/>
    <mergeCell ref="BL84:BR84"/>
    <mergeCell ref="BS83:BX83"/>
    <mergeCell ref="BS84:BX84"/>
    <mergeCell ref="BY83:CD83"/>
    <mergeCell ref="BY84:CD84"/>
    <mergeCell ref="CE83:CJ83"/>
    <mergeCell ref="CE84:CJ84"/>
    <mergeCell ref="CK83:CQ83"/>
    <mergeCell ref="CK84:CQ84"/>
    <mergeCell ref="BL81:BR81"/>
    <mergeCell ref="BL82:BR82"/>
    <mergeCell ref="BS81:BX81"/>
    <mergeCell ref="BS82:BX82"/>
    <mergeCell ref="BY81:CD81"/>
    <mergeCell ref="BY82:CD82"/>
    <mergeCell ref="CE81:CJ81"/>
    <mergeCell ref="CE82:CJ82"/>
    <mergeCell ref="CK81:CQ81"/>
    <mergeCell ref="CK82:CQ82"/>
    <mergeCell ref="BL80:BR80"/>
    <mergeCell ref="BL79:BR79"/>
    <mergeCell ref="BS79:BX79"/>
    <mergeCell ref="BS80:BX80"/>
    <mergeCell ref="BY80:CD80"/>
    <mergeCell ref="BY79:CD79"/>
    <mergeCell ref="CE80:CJ80"/>
    <mergeCell ref="CE79:CJ79"/>
    <mergeCell ref="CK79:CQ79"/>
    <mergeCell ref="CK80:CQ80"/>
    <mergeCell ref="BL77:BR77"/>
    <mergeCell ref="BL78:BR78"/>
    <mergeCell ref="BS77:BX77"/>
    <mergeCell ref="BS78:BX78"/>
    <mergeCell ref="BY77:CD77"/>
    <mergeCell ref="BY78:CD78"/>
    <mergeCell ref="CE77:CJ77"/>
    <mergeCell ref="CE78:CJ78"/>
    <mergeCell ref="CK77:CQ77"/>
    <mergeCell ref="CK78:CQ78"/>
    <mergeCell ref="BL75:BR75"/>
    <mergeCell ref="BL76:BR76"/>
    <mergeCell ref="BS75:BX75"/>
    <mergeCell ref="BS76:BX76"/>
    <mergeCell ref="BY75:CD75"/>
    <mergeCell ref="BY76:CD76"/>
    <mergeCell ref="CE75:CJ75"/>
    <mergeCell ref="CE76:CJ76"/>
    <mergeCell ref="CK75:CQ75"/>
    <mergeCell ref="CK76:CQ76"/>
    <mergeCell ref="BL73:BR73"/>
    <mergeCell ref="BL74:BR74"/>
    <mergeCell ref="BS73:BX73"/>
    <mergeCell ref="BS74:BX74"/>
    <mergeCell ref="BY73:CD73"/>
    <mergeCell ref="BY74:CD74"/>
    <mergeCell ref="CE73:CJ73"/>
    <mergeCell ref="CE74:CJ74"/>
    <mergeCell ref="CK73:CQ73"/>
    <mergeCell ref="CK74:CQ74"/>
    <mergeCell ref="BL71:BR71"/>
    <mergeCell ref="BL72:BR72"/>
    <mergeCell ref="BS71:BX71"/>
    <mergeCell ref="BS72:BX72"/>
    <mergeCell ref="BY71:CD71"/>
    <mergeCell ref="BY72:CD72"/>
    <mergeCell ref="CE71:CJ71"/>
    <mergeCell ref="CE72:CJ72"/>
    <mergeCell ref="CK71:CQ71"/>
    <mergeCell ref="CK72:CQ72"/>
    <mergeCell ref="BL69:BR69"/>
    <mergeCell ref="BL70:BR70"/>
    <mergeCell ref="BS69:BX69"/>
    <mergeCell ref="BS70:BX70"/>
    <mergeCell ref="BY69:CD69"/>
    <mergeCell ref="BY70:CD70"/>
    <mergeCell ref="CE69:CJ69"/>
    <mergeCell ref="CE70:CJ70"/>
    <mergeCell ref="CK69:CQ69"/>
    <mergeCell ref="CK70:CQ70"/>
    <mergeCell ref="BL67:BR67"/>
    <mergeCell ref="BL68:BR68"/>
    <mergeCell ref="BS67:BX67"/>
    <mergeCell ref="BS68:BX68"/>
    <mergeCell ref="BY67:CD67"/>
    <mergeCell ref="BY68:CD68"/>
    <mergeCell ref="CE67:CJ67"/>
    <mergeCell ref="CE68:CJ68"/>
    <mergeCell ref="CK67:CQ67"/>
    <mergeCell ref="CK68:CQ68"/>
    <mergeCell ref="BL66:BR66"/>
    <mergeCell ref="BS65:BX65"/>
    <mergeCell ref="BS66:BX66"/>
    <mergeCell ref="BY65:CD65"/>
    <mergeCell ref="BY66:CD66"/>
    <mergeCell ref="CE65:CJ65"/>
    <mergeCell ref="CE66:CJ66"/>
    <mergeCell ref="CK65:CQ65"/>
    <mergeCell ref="CK66:CQ66"/>
    <mergeCell ref="BL63:BR63"/>
    <mergeCell ref="BL64:BR64"/>
    <mergeCell ref="BS63:BX63"/>
    <mergeCell ref="BS64:BX64"/>
    <mergeCell ref="BY63:CD63"/>
    <mergeCell ref="BY64:CD64"/>
    <mergeCell ref="CE63:CJ63"/>
    <mergeCell ref="CE64:CJ64"/>
    <mergeCell ref="CK63:CQ63"/>
    <mergeCell ref="CK64:CQ64"/>
    <mergeCell ref="CK57:CQ57"/>
    <mergeCell ref="CK58:CQ58"/>
    <mergeCell ref="BL55:BR55"/>
    <mergeCell ref="BL56:BR56"/>
    <mergeCell ref="BS55:BX55"/>
    <mergeCell ref="BS56:BX56"/>
    <mergeCell ref="BY55:CD55"/>
    <mergeCell ref="BY56:CD56"/>
    <mergeCell ref="CE55:CJ55"/>
    <mergeCell ref="CE56:CJ56"/>
    <mergeCell ref="CK55:CQ55"/>
    <mergeCell ref="CK56:CQ56"/>
    <mergeCell ref="BY61:CD61"/>
    <mergeCell ref="BY62:CD62"/>
    <mergeCell ref="CE62:CJ62"/>
    <mergeCell ref="CE61:CJ61"/>
    <mergeCell ref="CK61:CQ61"/>
    <mergeCell ref="CK62:CQ62"/>
    <mergeCell ref="BL59:BR59"/>
    <mergeCell ref="BL60:BR60"/>
    <mergeCell ref="BS59:BX59"/>
    <mergeCell ref="BS60:BX60"/>
    <mergeCell ref="BY59:CD59"/>
    <mergeCell ref="BY60:CD60"/>
    <mergeCell ref="CE59:CJ59"/>
    <mergeCell ref="CE60:CJ60"/>
    <mergeCell ref="CK59:CQ59"/>
    <mergeCell ref="CK60:CQ60"/>
    <mergeCell ref="BL62:BR62"/>
    <mergeCell ref="BL61:BR61"/>
    <mergeCell ref="BS61:BX61"/>
    <mergeCell ref="BS62:BX62"/>
    <mergeCell ref="BL53:BR53"/>
    <mergeCell ref="BL54:BR54"/>
    <mergeCell ref="BS53:BX53"/>
    <mergeCell ref="BS54:BX54"/>
    <mergeCell ref="BY53:CD53"/>
    <mergeCell ref="BY54:CD54"/>
    <mergeCell ref="CE53:CJ53"/>
    <mergeCell ref="CE54:CJ54"/>
    <mergeCell ref="CK53:CQ53"/>
    <mergeCell ref="CK54:CQ54"/>
    <mergeCell ref="BL51:BR51"/>
    <mergeCell ref="BL52:BR52"/>
    <mergeCell ref="BS51:BX51"/>
    <mergeCell ref="BS52:BX52"/>
    <mergeCell ref="BY51:CD51"/>
    <mergeCell ref="BY52:CD52"/>
    <mergeCell ref="CE51:CJ51"/>
    <mergeCell ref="CE52:CJ52"/>
    <mergeCell ref="CK51:CQ51"/>
    <mergeCell ref="CK52:CQ52"/>
    <mergeCell ref="CK43:CQ43"/>
    <mergeCell ref="CK44:CQ44"/>
    <mergeCell ref="CR43:CX43"/>
    <mergeCell ref="CR44:CX44"/>
    <mergeCell ref="CR45:CX45"/>
    <mergeCell ref="CR46:CX46"/>
    <mergeCell ref="CK49:CQ49"/>
    <mergeCell ref="CK50:CQ50"/>
    <mergeCell ref="BL48:BR48"/>
    <mergeCell ref="BL47:BR47"/>
    <mergeCell ref="BS47:BX47"/>
    <mergeCell ref="BS48:BX48"/>
    <mergeCell ref="BY47:CD47"/>
    <mergeCell ref="BY48:CD48"/>
    <mergeCell ref="CE48:CJ48"/>
    <mergeCell ref="CE47:CJ47"/>
    <mergeCell ref="CK47:CQ47"/>
    <mergeCell ref="CK48:CQ48"/>
    <mergeCell ref="CR47:CX47"/>
    <mergeCell ref="CR48:CX48"/>
    <mergeCell ref="CR49:CX49"/>
    <mergeCell ref="CR50:CX50"/>
    <mergeCell ref="BS49:BX49"/>
    <mergeCell ref="BS50:BX50"/>
    <mergeCell ref="BY49:CD49"/>
    <mergeCell ref="BY50:CD50"/>
    <mergeCell ref="CK41:CQ41"/>
    <mergeCell ref="CK42:CQ42"/>
    <mergeCell ref="CR41:CX41"/>
    <mergeCell ref="CR42:CX42"/>
    <mergeCell ref="BS39:BX39"/>
    <mergeCell ref="BS40:BX40"/>
    <mergeCell ref="BY39:CD39"/>
    <mergeCell ref="BY40:CD40"/>
    <mergeCell ref="CE39:CJ39"/>
    <mergeCell ref="CE40:CJ40"/>
    <mergeCell ref="CK39:CQ39"/>
    <mergeCell ref="CK40:CQ40"/>
    <mergeCell ref="CR39:CX39"/>
    <mergeCell ref="CR40:CX40"/>
    <mergeCell ref="BL45:BR45"/>
    <mergeCell ref="BL46:BR46"/>
    <mergeCell ref="BS45:BX45"/>
    <mergeCell ref="BS46:BX46"/>
    <mergeCell ref="BY45:CD45"/>
    <mergeCell ref="BY46:CD46"/>
    <mergeCell ref="CE45:CJ45"/>
    <mergeCell ref="CE46:CJ46"/>
    <mergeCell ref="CK45:CQ45"/>
    <mergeCell ref="CK46:CQ46"/>
    <mergeCell ref="BL43:BR43"/>
    <mergeCell ref="BL44:BR44"/>
    <mergeCell ref="BS43:BX43"/>
    <mergeCell ref="BS44:BX44"/>
    <mergeCell ref="BY43:CD43"/>
    <mergeCell ref="BY44:CD44"/>
    <mergeCell ref="CE43:CJ43"/>
    <mergeCell ref="CE44:CJ44"/>
    <mergeCell ref="Z113:AJ113"/>
    <mergeCell ref="Z114:AJ114"/>
    <mergeCell ref="Z115:AJ115"/>
    <mergeCell ref="Z116:AJ116"/>
    <mergeCell ref="Z117:AJ117"/>
    <mergeCell ref="Z118:AJ118"/>
    <mergeCell ref="CE33:CJ33"/>
    <mergeCell ref="CE34:CJ34"/>
    <mergeCell ref="BS37:BX37"/>
    <mergeCell ref="BY37:CD37"/>
    <mergeCell ref="CE37:CJ37"/>
    <mergeCell ref="CE38:CJ38"/>
    <mergeCell ref="CE49:CJ49"/>
    <mergeCell ref="CE50:CJ50"/>
    <mergeCell ref="BL57:BR57"/>
    <mergeCell ref="BL58:BR58"/>
    <mergeCell ref="BS57:BX57"/>
    <mergeCell ref="BS58:BX58"/>
    <mergeCell ref="BY57:CD57"/>
    <mergeCell ref="BY58:CD58"/>
    <mergeCell ref="CE57:CJ57"/>
    <mergeCell ref="CE58:CJ58"/>
    <mergeCell ref="BL65:BR65"/>
    <mergeCell ref="Z108:AJ108"/>
    <mergeCell ref="BS38:BX38"/>
    <mergeCell ref="BY38:CD38"/>
    <mergeCell ref="BL49:BR49"/>
    <mergeCell ref="BL50:BR50"/>
    <mergeCell ref="BS35:BX35"/>
    <mergeCell ref="BS36:BX36"/>
    <mergeCell ref="BY35:CD35"/>
    <mergeCell ref="BY36:CD36"/>
    <mergeCell ref="BS27:BX27"/>
    <mergeCell ref="BS28:BX28"/>
    <mergeCell ref="BY27:CD27"/>
    <mergeCell ref="BY28:CD28"/>
    <mergeCell ref="CK27:CQ27"/>
    <mergeCell ref="CK28:CQ28"/>
    <mergeCell ref="CR27:CX27"/>
    <mergeCell ref="CR28:CX28"/>
    <mergeCell ref="CE27:CJ27"/>
    <mergeCell ref="CE28:CJ28"/>
    <mergeCell ref="CE29:CJ29"/>
    <mergeCell ref="CE30:CJ30"/>
    <mergeCell ref="CK33:CQ33"/>
    <mergeCell ref="Z109:AJ109"/>
    <mergeCell ref="Z110:AJ110"/>
    <mergeCell ref="Z111:AJ111"/>
    <mergeCell ref="Z112:AJ112"/>
    <mergeCell ref="CK38:CQ38"/>
    <mergeCell ref="CR37:CX37"/>
    <mergeCell ref="CR38:CX38"/>
    <mergeCell ref="CE35:CJ35"/>
    <mergeCell ref="CE36:CJ36"/>
    <mergeCell ref="CK35:CQ35"/>
    <mergeCell ref="CK36:CQ36"/>
    <mergeCell ref="CR35:CX35"/>
    <mergeCell ref="CR36:CX36"/>
    <mergeCell ref="BS41:BX41"/>
    <mergeCell ref="BS42:BX42"/>
    <mergeCell ref="BY41:CD41"/>
    <mergeCell ref="BY42:CD42"/>
    <mergeCell ref="CE41:CJ41"/>
    <mergeCell ref="CE42:CJ42"/>
    <mergeCell ref="CK34:CQ34"/>
    <mergeCell ref="CR33:CX33"/>
    <mergeCell ref="CR34:CX34"/>
    <mergeCell ref="BS31:BX31"/>
    <mergeCell ref="BS32:BX32"/>
    <mergeCell ref="BY31:CD31"/>
    <mergeCell ref="BY32:CD32"/>
    <mergeCell ref="CK31:CQ31"/>
    <mergeCell ref="CK32:CQ32"/>
    <mergeCell ref="CR31:CX31"/>
    <mergeCell ref="CR32:CX32"/>
    <mergeCell ref="CE31:CJ31"/>
    <mergeCell ref="CE32:CJ32"/>
    <mergeCell ref="CK37:CQ37"/>
    <mergeCell ref="BS29:BX29"/>
    <mergeCell ref="BS30:BX30"/>
    <mergeCell ref="BY30:CD30"/>
    <mergeCell ref="BY29:CD29"/>
    <mergeCell ref="BS33:BX33"/>
    <mergeCell ref="BS34:BX34"/>
    <mergeCell ref="BY33:CD33"/>
    <mergeCell ref="BY34:CD34"/>
    <mergeCell ref="CK29:CQ29"/>
    <mergeCell ref="CK30:CQ30"/>
    <mergeCell ref="CR29:CX29"/>
    <mergeCell ref="CR30:CX30"/>
    <mergeCell ref="Z84:AJ84"/>
    <mergeCell ref="Z85:AJ85"/>
    <mergeCell ref="Z104:AJ104"/>
    <mergeCell ref="Z105:AJ105"/>
    <mergeCell ref="Z106:AJ106"/>
    <mergeCell ref="Z107:AJ107"/>
    <mergeCell ref="Z93:AJ93"/>
    <mergeCell ref="Z94:AJ94"/>
    <mergeCell ref="Z95:AJ95"/>
    <mergeCell ref="Z96:AJ96"/>
    <mergeCell ref="Z97:AJ97"/>
    <mergeCell ref="Z98:AJ98"/>
    <mergeCell ref="Z99:AJ99"/>
    <mergeCell ref="Z100:AJ100"/>
    <mergeCell ref="Z101:AJ101"/>
    <mergeCell ref="Z102:AJ102"/>
    <mergeCell ref="Z103:AJ103"/>
    <mergeCell ref="Z86:AJ86"/>
    <mergeCell ref="Z87:AJ87"/>
    <mergeCell ref="Z88:AJ88"/>
    <mergeCell ref="Z89:AJ89"/>
    <mergeCell ref="Z90:AJ90"/>
    <mergeCell ref="Z91:AJ91"/>
    <mergeCell ref="Z92:AJ92"/>
    <mergeCell ref="Z55:AJ55"/>
    <mergeCell ref="Z56:AJ56"/>
    <mergeCell ref="Z27:AJ27"/>
    <mergeCell ref="Z28:AJ28"/>
    <mergeCell ref="Z29:AJ29"/>
    <mergeCell ref="Z30:AJ30"/>
    <mergeCell ref="Z31:AJ31"/>
    <mergeCell ref="Z32:AJ32"/>
    <mergeCell ref="Z33:AJ33"/>
    <mergeCell ref="Z34:AJ34"/>
    <mergeCell ref="Z35:AJ35"/>
    <mergeCell ref="Z36:AJ36"/>
    <mergeCell ref="Z37:AJ37"/>
    <mergeCell ref="Z38:AJ38"/>
    <mergeCell ref="Z39:AJ39"/>
    <mergeCell ref="Z40:AJ40"/>
    <mergeCell ref="Z41:AJ41"/>
    <mergeCell ref="Z42:AJ42"/>
    <mergeCell ref="Z43:AJ43"/>
    <mergeCell ref="Z54:AJ54"/>
    <mergeCell ref="Z44:AJ44"/>
    <mergeCell ref="Z45:AJ45"/>
    <mergeCell ref="Z46:AJ46"/>
    <mergeCell ref="Z47:AJ47"/>
    <mergeCell ref="Z48:AJ48"/>
    <mergeCell ref="Z49:AJ49"/>
    <mergeCell ref="Z50:AJ50"/>
    <mergeCell ref="Z51:AJ51"/>
    <mergeCell ref="Z53:AJ53"/>
    <mergeCell ref="Z59:AJ59"/>
    <mergeCell ref="Z60:AJ60"/>
    <mergeCell ref="Z61:AJ61"/>
    <mergeCell ref="Z62:AJ62"/>
    <mergeCell ref="Z63:AJ63"/>
    <mergeCell ref="Z64:AJ64"/>
    <mergeCell ref="Z65:AJ65"/>
    <mergeCell ref="Z66:AJ66"/>
    <mergeCell ref="Z67:AJ67"/>
    <mergeCell ref="Z68:AJ68"/>
    <mergeCell ref="Z69:AJ69"/>
    <mergeCell ref="Z70:AJ70"/>
    <mergeCell ref="Z71:AJ71"/>
    <mergeCell ref="Z72:AJ72"/>
    <mergeCell ref="Z73:AJ73"/>
    <mergeCell ref="Z74:AJ74"/>
    <mergeCell ref="Z75:AJ75"/>
    <mergeCell ref="Z76:AJ76"/>
    <mergeCell ref="Z77:AJ77"/>
    <mergeCell ref="Z78:AJ78"/>
    <mergeCell ref="Z79:AJ79"/>
    <mergeCell ref="Z80:AJ80"/>
    <mergeCell ref="Z81:AJ81"/>
    <mergeCell ref="Z82:AJ82"/>
    <mergeCell ref="Z83:AJ83"/>
    <mergeCell ref="AR28:AW28"/>
    <mergeCell ref="AR29:AW29"/>
    <mergeCell ref="Z58:AJ58"/>
    <mergeCell ref="Z57:AJ57"/>
    <mergeCell ref="A115:C115"/>
    <mergeCell ref="A116:C116"/>
    <mergeCell ref="A117:C117"/>
    <mergeCell ref="A118:C118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97:C97"/>
    <mergeCell ref="A98:C98"/>
    <mergeCell ref="A99:C99"/>
    <mergeCell ref="A100:C100"/>
    <mergeCell ref="A101:C101"/>
    <mergeCell ref="A102:C102"/>
    <mergeCell ref="A103:C103"/>
    <mergeCell ref="A104:C104"/>
    <mergeCell ref="A105:C105"/>
    <mergeCell ref="A88:C88"/>
    <mergeCell ref="A89:C89"/>
    <mergeCell ref="A90:C90"/>
    <mergeCell ref="A91:C91"/>
    <mergeCell ref="A92:C92"/>
    <mergeCell ref="A93:C93"/>
    <mergeCell ref="A94:C94"/>
    <mergeCell ref="A95:C95"/>
    <mergeCell ref="A96:C96"/>
    <mergeCell ref="A79:C79"/>
    <mergeCell ref="A80:C80"/>
    <mergeCell ref="A81:C81"/>
    <mergeCell ref="A82:C82"/>
    <mergeCell ref="A83:C83"/>
    <mergeCell ref="A84:C84"/>
    <mergeCell ref="A85:C85"/>
    <mergeCell ref="A86:C86"/>
    <mergeCell ref="A87:C87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27:C27"/>
    <mergeCell ref="A28:C28"/>
    <mergeCell ref="A29:C29"/>
    <mergeCell ref="A30:C30"/>
    <mergeCell ref="A31:C31"/>
    <mergeCell ref="A32:C32"/>
    <mergeCell ref="A33:C33"/>
    <mergeCell ref="AK117:AQ117"/>
    <mergeCell ref="AK108:AQ108"/>
    <mergeCell ref="AK98:AQ98"/>
    <mergeCell ref="AK88:AQ88"/>
    <mergeCell ref="AK78:AQ78"/>
    <mergeCell ref="AK68:AQ68"/>
    <mergeCell ref="AK58:AQ58"/>
    <mergeCell ref="D35:N35"/>
    <mergeCell ref="D36:N36"/>
    <mergeCell ref="D37:N37"/>
    <mergeCell ref="D38:N38"/>
    <mergeCell ref="AK28:AQ28"/>
    <mergeCell ref="AK29:AQ29"/>
    <mergeCell ref="AK103:AQ103"/>
    <mergeCell ref="AK93:AQ93"/>
    <mergeCell ref="AK83:AQ83"/>
    <mergeCell ref="AR117:AW117"/>
    <mergeCell ref="AK118:AQ118"/>
    <mergeCell ref="AR118:AW118"/>
    <mergeCell ref="AK113:AQ113"/>
    <mergeCell ref="AR113:AW113"/>
    <mergeCell ref="AK114:AQ114"/>
    <mergeCell ref="AR114:AW114"/>
    <mergeCell ref="AK115:AQ115"/>
    <mergeCell ref="AR115:AW115"/>
    <mergeCell ref="AK116:AQ116"/>
    <mergeCell ref="AR116:AW116"/>
    <mergeCell ref="AR108:AW108"/>
    <mergeCell ref="AK109:AQ109"/>
    <mergeCell ref="AR109:AW109"/>
    <mergeCell ref="AK110:AQ110"/>
    <mergeCell ref="AR110:AW110"/>
    <mergeCell ref="AK111:AQ111"/>
    <mergeCell ref="AR111:AW111"/>
    <mergeCell ref="AK112:AQ112"/>
    <mergeCell ref="AR112:AW112"/>
    <mergeCell ref="AR103:AW103"/>
    <mergeCell ref="AK104:AQ104"/>
    <mergeCell ref="AR104:AW104"/>
    <mergeCell ref="AK105:AQ105"/>
    <mergeCell ref="AR105:AW105"/>
    <mergeCell ref="AK106:AQ106"/>
    <mergeCell ref="AR106:AW106"/>
    <mergeCell ref="AK107:AQ107"/>
    <mergeCell ref="AR107:AW107"/>
    <mergeCell ref="AR98:AW98"/>
    <mergeCell ref="AK99:AQ99"/>
    <mergeCell ref="AR99:AW99"/>
    <mergeCell ref="AK100:AQ100"/>
    <mergeCell ref="AR100:AW100"/>
    <mergeCell ref="AK101:AQ101"/>
    <mergeCell ref="AR101:AW101"/>
    <mergeCell ref="AK102:AQ102"/>
    <mergeCell ref="AR102:AW102"/>
    <mergeCell ref="AR93:AW93"/>
    <mergeCell ref="AK94:AQ94"/>
    <mergeCell ref="AR94:AW94"/>
    <mergeCell ref="AK95:AQ95"/>
    <mergeCell ref="AR95:AW95"/>
    <mergeCell ref="AK96:AQ96"/>
    <mergeCell ref="AR96:AW96"/>
    <mergeCell ref="AK97:AQ97"/>
    <mergeCell ref="AR97:AW97"/>
    <mergeCell ref="AR88:AW88"/>
    <mergeCell ref="AK89:AQ89"/>
    <mergeCell ref="AR89:AW89"/>
    <mergeCell ref="AK90:AQ90"/>
    <mergeCell ref="AR90:AW90"/>
    <mergeCell ref="AK91:AQ91"/>
    <mergeCell ref="AR91:AW91"/>
    <mergeCell ref="AK92:AQ92"/>
    <mergeCell ref="AR92:AW92"/>
    <mergeCell ref="AR83:AW83"/>
    <mergeCell ref="AK84:AQ84"/>
    <mergeCell ref="AR84:AW84"/>
    <mergeCell ref="AK85:AQ85"/>
    <mergeCell ref="AR85:AW85"/>
    <mergeCell ref="AK86:AQ86"/>
    <mergeCell ref="AR86:AW86"/>
    <mergeCell ref="AK87:AQ87"/>
    <mergeCell ref="AR87:AW87"/>
    <mergeCell ref="AR78:AW78"/>
    <mergeCell ref="AK79:AQ79"/>
    <mergeCell ref="AR79:AW79"/>
    <mergeCell ref="AK80:AQ80"/>
    <mergeCell ref="AR80:AW80"/>
    <mergeCell ref="AK81:AQ81"/>
    <mergeCell ref="AR81:AW81"/>
    <mergeCell ref="AK82:AQ82"/>
    <mergeCell ref="AR82:AW82"/>
    <mergeCell ref="AK73:AQ73"/>
    <mergeCell ref="AR73:AW73"/>
    <mergeCell ref="AK74:AQ74"/>
    <mergeCell ref="AR74:AW74"/>
    <mergeCell ref="AK75:AQ75"/>
    <mergeCell ref="AR75:AW75"/>
    <mergeCell ref="AK76:AQ76"/>
    <mergeCell ref="AR76:AW76"/>
    <mergeCell ref="AK77:AQ77"/>
    <mergeCell ref="AR77:AW77"/>
    <mergeCell ref="AR68:AW68"/>
    <mergeCell ref="AK69:AQ69"/>
    <mergeCell ref="AR69:AW69"/>
    <mergeCell ref="AK70:AQ70"/>
    <mergeCell ref="AR70:AW70"/>
    <mergeCell ref="AK71:AQ71"/>
    <mergeCell ref="AR71:AW71"/>
    <mergeCell ref="AK72:AQ72"/>
    <mergeCell ref="AR72:AW72"/>
    <mergeCell ref="AK63:AQ63"/>
    <mergeCell ref="AR63:AW63"/>
    <mergeCell ref="AK64:AQ64"/>
    <mergeCell ref="AR64:AW64"/>
    <mergeCell ref="AK65:AQ65"/>
    <mergeCell ref="AR65:AW65"/>
    <mergeCell ref="AK66:AQ66"/>
    <mergeCell ref="AR66:AW66"/>
    <mergeCell ref="AK67:AQ67"/>
    <mergeCell ref="AR67:AW67"/>
    <mergeCell ref="AR58:AW58"/>
    <mergeCell ref="AK59:AQ59"/>
    <mergeCell ref="AR59:AW59"/>
    <mergeCell ref="AK60:AQ60"/>
    <mergeCell ref="AR60:AW60"/>
    <mergeCell ref="AK61:AQ61"/>
    <mergeCell ref="AR61:AW61"/>
    <mergeCell ref="AK62:AQ62"/>
    <mergeCell ref="AR62:AW62"/>
    <mergeCell ref="AK53:AQ53"/>
    <mergeCell ref="AR53:AW53"/>
    <mergeCell ref="AK54:AQ54"/>
    <mergeCell ref="AR54:AW54"/>
    <mergeCell ref="AK55:AQ55"/>
    <mergeCell ref="AR55:AW55"/>
    <mergeCell ref="AK56:AQ56"/>
    <mergeCell ref="AR56:AW56"/>
    <mergeCell ref="AK57:AQ57"/>
    <mergeCell ref="AR57:AW57"/>
    <mergeCell ref="AR37:AW37"/>
    <mergeCell ref="AK48:AQ48"/>
    <mergeCell ref="AR48:AW48"/>
    <mergeCell ref="AK49:AQ49"/>
    <mergeCell ref="AR49:AW49"/>
    <mergeCell ref="AK50:AQ50"/>
    <mergeCell ref="AR50:AW50"/>
    <mergeCell ref="AK51:AQ51"/>
    <mergeCell ref="AR51:AW51"/>
    <mergeCell ref="AK52:AQ52"/>
    <mergeCell ref="AR52:AW52"/>
    <mergeCell ref="AK43:AQ43"/>
    <mergeCell ref="AR43:AW43"/>
    <mergeCell ref="AK44:AQ44"/>
    <mergeCell ref="AR44:AW44"/>
    <mergeCell ref="AK45:AQ45"/>
    <mergeCell ref="AR45:AW45"/>
    <mergeCell ref="AK46:AQ46"/>
    <mergeCell ref="AR46:AW46"/>
    <mergeCell ref="AK47:AQ47"/>
    <mergeCell ref="AR47:AW47"/>
    <mergeCell ref="AK39:AQ39"/>
    <mergeCell ref="AR39:AW39"/>
    <mergeCell ref="AK40:AQ40"/>
    <mergeCell ref="AR40:AW40"/>
    <mergeCell ref="AK41:AQ41"/>
    <mergeCell ref="AK27:AQ27"/>
    <mergeCell ref="AR27:AW27"/>
    <mergeCell ref="AK30:AQ30"/>
    <mergeCell ref="AR30:AW30"/>
    <mergeCell ref="AK31:AQ31"/>
    <mergeCell ref="AR31:AW31"/>
    <mergeCell ref="AK32:AQ32"/>
    <mergeCell ref="AR32:AW32"/>
    <mergeCell ref="O28:Y28"/>
    <mergeCell ref="D28:N28"/>
    <mergeCell ref="AX28:BD28"/>
    <mergeCell ref="BE28:BK28"/>
    <mergeCell ref="AK38:AQ38"/>
    <mergeCell ref="AR38:AW38"/>
    <mergeCell ref="AX38:BD38"/>
    <mergeCell ref="BE38:BK38"/>
    <mergeCell ref="AX29:BD29"/>
    <mergeCell ref="BE29:BK29"/>
    <mergeCell ref="AX30:BD30"/>
    <mergeCell ref="BE30:BK30"/>
    <mergeCell ref="AX31:BD31"/>
    <mergeCell ref="BE31:BK31"/>
    <mergeCell ref="AX32:BD32"/>
    <mergeCell ref="BE32:BK32"/>
    <mergeCell ref="AX27:BD27"/>
    <mergeCell ref="BE27:BK27"/>
    <mergeCell ref="AR34:AW34"/>
    <mergeCell ref="AK35:AQ35"/>
    <mergeCell ref="AR35:AW35"/>
    <mergeCell ref="AK36:AQ36"/>
    <mergeCell ref="AR36:AW36"/>
    <mergeCell ref="AK37:AQ37"/>
    <mergeCell ref="AR41:AW41"/>
    <mergeCell ref="AK42:AQ42"/>
    <mergeCell ref="AR42:AW42"/>
    <mergeCell ref="AK33:AQ33"/>
    <mergeCell ref="AR33:AW33"/>
    <mergeCell ref="AK34:AQ34"/>
    <mergeCell ref="AX117:BD117"/>
    <mergeCell ref="BE117:BK117"/>
    <mergeCell ref="AX118:BD118"/>
    <mergeCell ref="BE118:BK118"/>
    <mergeCell ref="AX116:BD116"/>
    <mergeCell ref="BE116:BK116"/>
    <mergeCell ref="AX108:BD108"/>
    <mergeCell ref="BE108:BK108"/>
    <mergeCell ref="AX109:BD109"/>
    <mergeCell ref="BE109:BK109"/>
    <mergeCell ref="AX110:BD110"/>
    <mergeCell ref="BE110:BK110"/>
    <mergeCell ref="AX111:BD111"/>
    <mergeCell ref="BE111:BK111"/>
    <mergeCell ref="AX112:BD112"/>
    <mergeCell ref="BE112:BK112"/>
    <mergeCell ref="AX113:BD113"/>
    <mergeCell ref="BE113:BK113"/>
    <mergeCell ref="AX114:BD114"/>
    <mergeCell ref="BE114:BK114"/>
    <mergeCell ref="AX115:BD115"/>
    <mergeCell ref="BE115:BK115"/>
    <mergeCell ref="AX104:BD104"/>
    <mergeCell ref="BE104:BK104"/>
    <mergeCell ref="AX105:BD105"/>
    <mergeCell ref="BE105:BK105"/>
    <mergeCell ref="AX106:BD106"/>
    <mergeCell ref="BE106:BK106"/>
    <mergeCell ref="AX107:BD107"/>
    <mergeCell ref="BE107:BK107"/>
    <mergeCell ref="AX98:BD98"/>
    <mergeCell ref="BE98:BK98"/>
    <mergeCell ref="AX99:BD99"/>
    <mergeCell ref="BE99:BK99"/>
    <mergeCell ref="AX100:BD100"/>
    <mergeCell ref="BE100:BK100"/>
    <mergeCell ref="AX101:BD101"/>
    <mergeCell ref="BE101:BK101"/>
    <mergeCell ref="AX102:BD102"/>
    <mergeCell ref="BE102:BK102"/>
    <mergeCell ref="AX95:BD95"/>
    <mergeCell ref="BE95:BK95"/>
    <mergeCell ref="AX96:BD96"/>
    <mergeCell ref="BE96:BK96"/>
    <mergeCell ref="AX97:BD97"/>
    <mergeCell ref="BE97:BK97"/>
    <mergeCell ref="AX88:BD88"/>
    <mergeCell ref="BE88:BK88"/>
    <mergeCell ref="AX89:BD89"/>
    <mergeCell ref="BE89:BK89"/>
    <mergeCell ref="AX90:BD90"/>
    <mergeCell ref="BE90:BK90"/>
    <mergeCell ref="AX91:BD91"/>
    <mergeCell ref="BE91:BK91"/>
    <mergeCell ref="AX92:BD92"/>
    <mergeCell ref="BE92:BK92"/>
    <mergeCell ref="AX103:BD103"/>
    <mergeCell ref="BE103:BK103"/>
    <mergeCell ref="AX85:BD85"/>
    <mergeCell ref="BE85:BK85"/>
    <mergeCell ref="AX86:BD86"/>
    <mergeCell ref="BE86:BK86"/>
    <mergeCell ref="AX87:BD87"/>
    <mergeCell ref="BE87:BK87"/>
    <mergeCell ref="AX79:BD79"/>
    <mergeCell ref="BE79:BK79"/>
    <mergeCell ref="AX80:BD80"/>
    <mergeCell ref="BE80:BK80"/>
    <mergeCell ref="AX81:BD81"/>
    <mergeCell ref="BE81:BK81"/>
    <mergeCell ref="AX82:BD82"/>
    <mergeCell ref="BE82:BK82"/>
    <mergeCell ref="AX93:BD93"/>
    <mergeCell ref="BE93:BK93"/>
    <mergeCell ref="AX94:BD94"/>
    <mergeCell ref="BE94:BK94"/>
    <mergeCell ref="AX83:BD83"/>
    <mergeCell ref="BE83:BK83"/>
    <mergeCell ref="AX84:BD84"/>
    <mergeCell ref="BE84:BK84"/>
    <mergeCell ref="AX78:BD78"/>
    <mergeCell ref="BE78:BK78"/>
    <mergeCell ref="AX73:BD73"/>
    <mergeCell ref="BE73:BK73"/>
    <mergeCell ref="AX74:BD74"/>
    <mergeCell ref="BE74:BK74"/>
    <mergeCell ref="AX75:BD75"/>
    <mergeCell ref="BE75:BK75"/>
    <mergeCell ref="AX76:BD76"/>
    <mergeCell ref="BE76:BK76"/>
    <mergeCell ref="AX77:BD77"/>
    <mergeCell ref="BE77:BK77"/>
    <mergeCell ref="AX70:BD70"/>
    <mergeCell ref="BE70:BK70"/>
    <mergeCell ref="AX68:BD68"/>
    <mergeCell ref="BE68:BK68"/>
    <mergeCell ref="AX69:BD69"/>
    <mergeCell ref="BE69:BK69"/>
    <mergeCell ref="AX71:BD71"/>
    <mergeCell ref="BE71:BK71"/>
    <mergeCell ref="AX72:BD72"/>
    <mergeCell ref="BE72:BK72"/>
    <mergeCell ref="BE63:BK63"/>
    <mergeCell ref="AX64:BD64"/>
    <mergeCell ref="BE64:BK64"/>
    <mergeCell ref="AX65:BD65"/>
    <mergeCell ref="BE65:BK65"/>
    <mergeCell ref="AX66:BD66"/>
    <mergeCell ref="BE66:BK66"/>
    <mergeCell ref="AX67:BD67"/>
    <mergeCell ref="BE67:BK67"/>
    <mergeCell ref="BE45:BK45"/>
    <mergeCell ref="AX46:BD46"/>
    <mergeCell ref="BE46:BK46"/>
    <mergeCell ref="AX47:BD47"/>
    <mergeCell ref="BE47:BK47"/>
    <mergeCell ref="AX58:BD58"/>
    <mergeCell ref="BE58:BK58"/>
    <mergeCell ref="AX59:BD59"/>
    <mergeCell ref="BE59:BK59"/>
    <mergeCell ref="AX60:BD60"/>
    <mergeCell ref="BE60:BK60"/>
    <mergeCell ref="AX61:BD61"/>
    <mergeCell ref="BE61:BK61"/>
    <mergeCell ref="AX62:BD62"/>
    <mergeCell ref="BE62:BK62"/>
    <mergeCell ref="AX53:BD53"/>
    <mergeCell ref="BE53:BK53"/>
    <mergeCell ref="AX54:BD54"/>
    <mergeCell ref="BE54:BK54"/>
    <mergeCell ref="AX55:BD55"/>
    <mergeCell ref="BE55:BK55"/>
    <mergeCell ref="AX56:BD56"/>
    <mergeCell ref="BE56:BK56"/>
    <mergeCell ref="AX57:BD57"/>
    <mergeCell ref="BE57:BK57"/>
    <mergeCell ref="O118:Y118"/>
    <mergeCell ref="BE39:BK39"/>
    <mergeCell ref="AX40:BD40"/>
    <mergeCell ref="BE40:BK40"/>
    <mergeCell ref="AX41:BD41"/>
    <mergeCell ref="BE41:BK41"/>
    <mergeCell ref="AX42:BD42"/>
    <mergeCell ref="BE42:BK42"/>
    <mergeCell ref="AX33:BD33"/>
    <mergeCell ref="BE33:BK33"/>
    <mergeCell ref="AX34:BD34"/>
    <mergeCell ref="BE34:BK34"/>
    <mergeCell ref="AX35:BD35"/>
    <mergeCell ref="BE35:BK35"/>
    <mergeCell ref="AX36:BD36"/>
    <mergeCell ref="BE36:BK36"/>
    <mergeCell ref="AX37:BD37"/>
    <mergeCell ref="BE37:BK37"/>
    <mergeCell ref="AX48:BD48"/>
    <mergeCell ref="BE48:BK48"/>
    <mergeCell ref="AX49:BD49"/>
    <mergeCell ref="BE49:BK49"/>
    <mergeCell ref="AX50:BD50"/>
    <mergeCell ref="BE50:BK50"/>
    <mergeCell ref="AX51:BD51"/>
    <mergeCell ref="BE51:BK51"/>
    <mergeCell ref="AX39:BD39"/>
    <mergeCell ref="O94:Y94"/>
    <mergeCell ref="O95:Y95"/>
    <mergeCell ref="O99:Y99"/>
    <mergeCell ref="O82:Y82"/>
    <mergeCell ref="O83:Y83"/>
    <mergeCell ref="O84:Y84"/>
    <mergeCell ref="O85:Y85"/>
    <mergeCell ref="O86:Y86"/>
    <mergeCell ref="O87:Y87"/>
    <mergeCell ref="O88:Y88"/>
    <mergeCell ref="O89:Y89"/>
    <mergeCell ref="O90:Y90"/>
    <mergeCell ref="O109:Y109"/>
    <mergeCell ref="O110:Y110"/>
    <mergeCell ref="O105:Y105"/>
    <mergeCell ref="O106:Y106"/>
    <mergeCell ref="O107:Y107"/>
    <mergeCell ref="O108:Y108"/>
    <mergeCell ref="O91:Y91"/>
    <mergeCell ref="O92:Y92"/>
    <mergeCell ref="O93:Y93"/>
    <mergeCell ref="D113:N113"/>
    <mergeCell ref="D96:N96"/>
    <mergeCell ref="D97:N97"/>
    <mergeCell ref="D98:N98"/>
    <mergeCell ref="D99:N99"/>
    <mergeCell ref="D100:N100"/>
    <mergeCell ref="D101:N101"/>
    <mergeCell ref="D102:N102"/>
    <mergeCell ref="D103:N103"/>
    <mergeCell ref="D27:N27"/>
    <mergeCell ref="D29:N29"/>
    <mergeCell ref="D30:N30"/>
    <mergeCell ref="D31:N31"/>
    <mergeCell ref="D32:N32"/>
    <mergeCell ref="D33:N33"/>
    <mergeCell ref="O27:Y27"/>
    <mergeCell ref="O29:Y29"/>
    <mergeCell ref="O30:Y30"/>
    <mergeCell ref="O31:Y31"/>
    <mergeCell ref="O32:Y32"/>
    <mergeCell ref="O33:Y33"/>
    <mergeCell ref="O78:Y78"/>
    <mergeCell ref="O79:Y79"/>
    <mergeCell ref="O80:Y80"/>
    <mergeCell ref="O81:Y81"/>
    <mergeCell ref="O64:Y64"/>
    <mergeCell ref="O65:Y65"/>
    <mergeCell ref="O66:Y66"/>
    <mergeCell ref="O67:Y67"/>
    <mergeCell ref="O68:Y68"/>
    <mergeCell ref="O69:Y69"/>
    <mergeCell ref="O70:Y70"/>
    <mergeCell ref="D93:N93"/>
    <mergeCell ref="D94:N94"/>
    <mergeCell ref="D95:N95"/>
    <mergeCell ref="D78:N78"/>
    <mergeCell ref="D79:N79"/>
    <mergeCell ref="D80:N80"/>
    <mergeCell ref="D81:N81"/>
    <mergeCell ref="D82:N82"/>
    <mergeCell ref="D83:N83"/>
    <mergeCell ref="D84:N84"/>
    <mergeCell ref="D85:N85"/>
    <mergeCell ref="D86:N86"/>
    <mergeCell ref="D117:N117"/>
    <mergeCell ref="D118:N118"/>
    <mergeCell ref="D87:N87"/>
    <mergeCell ref="D88:N88"/>
    <mergeCell ref="D89:N89"/>
    <mergeCell ref="D90:N90"/>
    <mergeCell ref="D104:N104"/>
    <mergeCell ref="D91:N91"/>
    <mergeCell ref="D92:N92"/>
    <mergeCell ref="D114:N114"/>
    <mergeCell ref="D115:N115"/>
    <mergeCell ref="D116:N116"/>
    <mergeCell ref="D105:N105"/>
    <mergeCell ref="D106:N106"/>
    <mergeCell ref="D107:N107"/>
    <mergeCell ref="D108:N108"/>
    <mergeCell ref="D109:N109"/>
    <mergeCell ref="D110:N110"/>
    <mergeCell ref="D111:N111"/>
    <mergeCell ref="D112:N112"/>
    <mergeCell ref="D77:N77"/>
    <mergeCell ref="D60:N60"/>
    <mergeCell ref="D61:N61"/>
    <mergeCell ref="D62:N62"/>
    <mergeCell ref="D63:N63"/>
    <mergeCell ref="D64:N64"/>
    <mergeCell ref="D65:N65"/>
    <mergeCell ref="D66:N66"/>
    <mergeCell ref="D67:N67"/>
    <mergeCell ref="D68:N68"/>
    <mergeCell ref="O56:Y56"/>
    <mergeCell ref="O57:Y57"/>
    <mergeCell ref="O58:Y58"/>
    <mergeCell ref="O73:Y73"/>
    <mergeCell ref="O74:Y74"/>
    <mergeCell ref="O75:Y75"/>
    <mergeCell ref="O76:Y76"/>
    <mergeCell ref="O71:Y71"/>
    <mergeCell ref="O72:Y72"/>
    <mergeCell ref="D56:N56"/>
    <mergeCell ref="D57:N57"/>
    <mergeCell ref="D58:N58"/>
    <mergeCell ref="D59:N59"/>
    <mergeCell ref="O59:Y59"/>
    <mergeCell ref="O60:Y60"/>
    <mergeCell ref="O61:Y61"/>
    <mergeCell ref="O62:Y62"/>
    <mergeCell ref="O63:Y63"/>
    <mergeCell ref="O77:Y77"/>
    <mergeCell ref="D46:N46"/>
    <mergeCell ref="D47:N47"/>
    <mergeCell ref="D48:N48"/>
    <mergeCell ref="D49:N49"/>
    <mergeCell ref="D50:N50"/>
    <mergeCell ref="D69:N69"/>
    <mergeCell ref="D70:N70"/>
    <mergeCell ref="Z25:AJ25"/>
    <mergeCell ref="AK25:AQ25"/>
    <mergeCell ref="AR25:AW25"/>
    <mergeCell ref="AX25:BD25"/>
    <mergeCell ref="D71:N71"/>
    <mergeCell ref="D72:N72"/>
    <mergeCell ref="D73:N73"/>
    <mergeCell ref="D74:N74"/>
    <mergeCell ref="D75:N75"/>
    <mergeCell ref="D76:N76"/>
    <mergeCell ref="O34:Y34"/>
    <mergeCell ref="O35:Y35"/>
    <mergeCell ref="O36:Y36"/>
    <mergeCell ref="O37:Y37"/>
    <mergeCell ref="O38:Y38"/>
    <mergeCell ref="O39:Y39"/>
    <mergeCell ref="O40:Y40"/>
    <mergeCell ref="O41:Y41"/>
    <mergeCell ref="O42:Y42"/>
    <mergeCell ref="O43:Y43"/>
    <mergeCell ref="O44:Y44"/>
    <mergeCell ref="O45:Y45"/>
    <mergeCell ref="O46:Y46"/>
    <mergeCell ref="O47:Y47"/>
    <mergeCell ref="AX63:BD63"/>
    <mergeCell ref="DF24:DL24"/>
    <mergeCell ref="V127:AX127"/>
    <mergeCell ref="AY127:CD127"/>
    <mergeCell ref="CE127:CW127"/>
    <mergeCell ref="CK119:CQ119"/>
    <mergeCell ref="CR119:CX119"/>
    <mergeCell ref="V126:AX126"/>
    <mergeCell ref="AY126:CD126"/>
    <mergeCell ref="CE126:CW126"/>
    <mergeCell ref="AX119:BD119"/>
    <mergeCell ref="BE119:BK119"/>
    <mergeCell ref="BL119:BR119"/>
    <mergeCell ref="BS119:BX119"/>
    <mergeCell ref="BY119:CD119"/>
    <mergeCell ref="CE119:CJ119"/>
    <mergeCell ref="CY25:DE25"/>
    <mergeCell ref="DF25:DL25"/>
    <mergeCell ref="O117:Y117"/>
    <mergeCell ref="O111:Y111"/>
    <mergeCell ref="O112:Y112"/>
    <mergeCell ref="O113:Y113"/>
    <mergeCell ref="O114:Y114"/>
    <mergeCell ref="O115:Y115"/>
    <mergeCell ref="O116:Y116"/>
    <mergeCell ref="O100:Y100"/>
    <mergeCell ref="O101:Y101"/>
    <mergeCell ref="O102:Y102"/>
    <mergeCell ref="O103:Y103"/>
    <mergeCell ref="O104:Y104"/>
    <mergeCell ref="O96:Y96"/>
    <mergeCell ref="O97:Y97"/>
    <mergeCell ref="O98:Y98"/>
    <mergeCell ref="BE25:BK25"/>
    <mergeCell ref="BL25:BR25"/>
    <mergeCell ref="BS25:BX25"/>
    <mergeCell ref="BY25:CD25"/>
    <mergeCell ref="CE25:CJ25"/>
    <mergeCell ref="CK25:CQ25"/>
    <mergeCell ref="CR25:CX25"/>
    <mergeCell ref="D41:N41"/>
    <mergeCell ref="D51:N51"/>
    <mergeCell ref="D52:N52"/>
    <mergeCell ref="D53:N53"/>
    <mergeCell ref="D54:N54"/>
    <mergeCell ref="D55:N55"/>
    <mergeCell ref="O48:Y48"/>
    <mergeCell ref="O49:Y49"/>
    <mergeCell ref="O50:Y50"/>
    <mergeCell ref="O51:Y51"/>
    <mergeCell ref="O52:Y52"/>
    <mergeCell ref="O53:Y53"/>
    <mergeCell ref="O54:Y54"/>
    <mergeCell ref="O55:Y55"/>
    <mergeCell ref="AX52:BD52"/>
    <mergeCell ref="BE52:BK52"/>
    <mergeCell ref="AX43:BD43"/>
    <mergeCell ref="BE43:BK43"/>
    <mergeCell ref="AX44:BD44"/>
    <mergeCell ref="BE44:BK44"/>
    <mergeCell ref="AX45:BD45"/>
    <mergeCell ref="D42:N42"/>
    <mergeCell ref="D43:N43"/>
    <mergeCell ref="D44:N44"/>
    <mergeCell ref="D45:N45"/>
    <mergeCell ref="BL11:BR23"/>
    <mergeCell ref="DM24:DS24"/>
    <mergeCell ref="BL24:BR24"/>
    <mergeCell ref="BS24:BX24"/>
    <mergeCell ref="BY24:CD24"/>
    <mergeCell ref="CE24:CJ24"/>
    <mergeCell ref="CK24:CQ24"/>
    <mergeCell ref="CR24:CX24"/>
    <mergeCell ref="A24:C24"/>
    <mergeCell ref="D24:N24"/>
    <mergeCell ref="O24:Y24"/>
    <mergeCell ref="A119:C119"/>
    <mergeCell ref="D119:N119"/>
    <mergeCell ref="O119:Y119"/>
    <mergeCell ref="Z119:AJ119"/>
    <mergeCell ref="AK119:AQ119"/>
    <mergeCell ref="AR119:AW119"/>
    <mergeCell ref="CY119:DE119"/>
    <mergeCell ref="DF119:DL119"/>
    <mergeCell ref="DM119:DS119"/>
    <mergeCell ref="Z24:AJ24"/>
    <mergeCell ref="AK24:AQ24"/>
    <mergeCell ref="AR24:AW24"/>
    <mergeCell ref="AX24:BD24"/>
    <mergeCell ref="A25:C25"/>
    <mergeCell ref="D25:N25"/>
    <mergeCell ref="BE24:BK24"/>
    <mergeCell ref="CY24:DE24"/>
    <mergeCell ref="D34:N34"/>
    <mergeCell ref="D39:N39"/>
    <mergeCell ref="D40:N40"/>
    <mergeCell ref="O25:Y25"/>
    <mergeCell ref="DM25:DS25"/>
    <mergeCell ref="A3:DS3"/>
    <mergeCell ref="Y6:CT6"/>
    <mergeCell ref="Y7:CT7"/>
    <mergeCell ref="D9:N23"/>
    <mergeCell ref="O9:Y23"/>
    <mergeCell ref="Z9:AJ23"/>
    <mergeCell ref="AK9:AW9"/>
    <mergeCell ref="BS11:CJ11"/>
    <mergeCell ref="CK11:DL11"/>
    <mergeCell ref="DM11:DS23"/>
    <mergeCell ref="BS12:CJ12"/>
    <mergeCell ref="CK12:DL12"/>
    <mergeCell ref="AK11:AQ23"/>
    <mergeCell ref="AR11:AW23"/>
    <mergeCell ref="AX11:BD23"/>
    <mergeCell ref="BE11:BK23"/>
    <mergeCell ref="BS13:CJ13"/>
    <mergeCell ref="BS14:BX23"/>
    <mergeCell ref="BY14:CD23"/>
    <mergeCell ref="CE14:CJ23"/>
    <mergeCell ref="CK14:CQ23"/>
    <mergeCell ref="CR14:CX23"/>
    <mergeCell ref="A4:DS4"/>
    <mergeCell ref="AX9:BK9"/>
    <mergeCell ref="BL9:DS9"/>
    <mergeCell ref="AK10:AW10"/>
    <mergeCell ref="AX10:BK10"/>
    <mergeCell ref="BL10:DS10"/>
    <mergeCell ref="CK13:DL13"/>
    <mergeCell ref="CY14:DE23"/>
    <mergeCell ref="DF14:DL23"/>
  </mergeCells>
  <pageMargins left="0.7" right="0.7" top="0.75" bottom="0.75" header="0.3" footer="0.3"/>
  <pageSetup paperSize="9" scale="6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3"/>
  <sheetViews>
    <sheetView zoomScaleNormal="100" workbookViewId="0">
      <selection activeCell="DP20" sqref="DP20"/>
    </sheetView>
  </sheetViews>
  <sheetFormatPr defaultColWidth="1.140625" defaultRowHeight="12.75" x14ac:dyDescent="0.2"/>
  <cols>
    <col min="1" max="16384" width="1.140625" style="10"/>
  </cols>
  <sheetData>
    <row r="1" spans="1:80" x14ac:dyDescent="0.2">
      <c r="CB1" s="11"/>
    </row>
    <row r="2" spans="1:80" x14ac:dyDescent="0.2">
      <c r="CB2" s="11"/>
    </row>
    <row r="3" spans="1:80" s="12" customFormat="1" ht="15.75" x14ac:dyDescent="0.25">
      <c r="A3" s="84" t="s">
        <v>449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84" t="s">
        <v>430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s="12" customFormat="1" ht="15.75" x14ac:dyDescent="0.25">
      <c r="A5" s="84" t="s">
        <v>431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6" spans="1:80" s="12" customFormat="1" ht="15.75" x14ac:dyDescent="0.25">
      <c r="A6" s="84" t="s">
        <v>432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</row>
    <row r="8" spans="1:80" ht="15" customHeight="1" x14ac:dyDescent="0.25">
      <c r="D8" s="85" t="s">
        <v>11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</row>
    <row r="9" spans="1:80" s="13" customFormat="1" ht="10.5" x14ac:dyDescent="0.2">
      <c r="D9" s="86" t="s">
        <v>2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</row>
    <row r="12" spans="1:80" x14ac:dyDescent="0.2">
      <c r="A12" s="121" t="s">
        <v>433</v>
      </c>
      <c r="B12" s="122"/>
      <c r="C12" s="122"/>
      <c r="D12" s="122"/>
      <c r="E12" s="123"/>
      <c r="F12" s="316" t="s">
        <v>434</v>
      </c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121" t="s">
        <v>21</v>
      </c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3"/>
    </row>
    <row r="13" spans="1:80" x14ac:dyDescent="0.2">
      <c r="A13" s="317">
        <v>1</v>
      </c>
      <c r="B13" s="318"/>
      <c r="C13" s="318"/>
      <c r="D13" s="318"/>
      <c r="E13" s="319"/>
      <c r="F13" s="326" t="s">
        <v>435</v>
      </c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  <c r="U13" s="326"/>
      <c r="V13" s="326"/>
      <c r="W13" s="326"/>
      <c r="X13" s="326"/>
      <c r="Y13" s="326"/>
      <c r="Z13" s="326"/>
      <c r="AA13" s="326"/>
      <c r="AB13" s="326"/>
      <c r="AC13" s="326"/>
      <c r="AD13" s="326"/>
      <c r="AE13" s="326"/>
      <c r="AF13" s="326"/>
      <c r="AG13" s="326"/>
      <c r="AH13" s="326"/>
      <c r="AI13" s="326"/>
      <c r="AJ13" s="326"/>
      <c r="AK13" s="326"/>
      <c r="AL13" s="326"/>
      <c r="AM13" s="326"/>
      <c r="AN13" s="326"/>
      <c r="AO13" s="326"/>
      <c r="AP13" s="326"/>
      <c r="AQ13" s="326"/>
      <c r="AR13" s="326"/>
      <c r="AS13" s="326"/>
      <c r="AT13" s="121">
        <v>791</v>
      </c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3"/>
    </row>
    <row r="14" spans="1:80" x14ac:dyDescent="0.2">
      <c r="A14" s="320"/>
      <c r="B14" s="321"/>
      <c r="C14" s="321"/>
      <c r="D14" s="321"/>
      <c r="E14" s="322"/>
      <c r="F14" s="107" t="s">
        <v>436</v>
      </c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9"/>
      <c r="AT14" s="151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3"/>
    </row>
    <row r="15" spans="1:80" x14ac:dyDescent="0.2">
      <c r="A15" s="323"/>
      <c r="B15" s="324"/>
      <c r="C15" s="324"/>
      <c r="D15" s="324"/>
      <c r="E15" s="325"/>
      <c r="F15" s="327" t="s">
        <v>437</v>
      </c>
      <c r="G15" s="327"/>
      <c r="H15" s="327"/>
      <c r="I15" s="327"/>
      <c r="J15" s="327"/>
      <c r="K15" s="327"/>
      <c r="L15" s="327"/>
      <c r="M15" s="327"/>
      <c r="N15" s="327"/>
      <c r="O15" s="327"/>
      <c r="P15" s="327"/>
      <c r="Q15" s="327"/>
      <c r="R15" s="327"/>
      <c r="S15" s="327"/>
      <c r="T15" s="327"/>
      <c r="U15" s="327"/>
      <c r="V15" s="327"/>
      <c r="W15" s="327"/>
      <c r="X15" s="327"/>
      <c r="Y15" s="327"/>
      <c r="Z15" s="327"/>
      <c r="AA15" s="327"/>
      <c r="AB15" s="327"/>
      <c r="AC15" s="327"/>
      <c r="AD15" s="327"/>
      <c r="AE15" s="327"/>
      <c r="AF15" s="327"/>
      <c r="AG15" s="327"/>
      <c r="AH15" s="327"/>
      <c r="AI15" s="327"/>
      <c r="AJ15" s="327"/>
      <c r="AK15" s="327"/>
      <c r="AL15" s="327"/>
      <c r="AM15" s="327"/>
      <c r="AN15" s="327"/>
      <c r="AO15" s="327"/>
      <c r="AP15" s="327"/>
      <c r="AQ15" s="327"/>
      <c r="AR15" s="327"/>
      <c r="AS15" s="327"/>
      <c r="AT15" s="124"/>
      <c r="AU15" s="125"/>
      <c r="AV15" s="125"/>
      <c r="AW15" s="125"/>
      <c r="AX15" s="125"/>
      <c r="AY15" s="125"/>
      <c r="AZ15" s="125"/>
      <c r="BA15" s="125"/>
      <c r="BB15" s="125"/>
      <c r="BC15" s="125"/>
      <c r="BD15" s="125"/>
      <c r="BE15" s="125"/>
      <c r="BF15" s="125"/>
      <c r="BG15" s="125"/>
      <c r="BH15" s="125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  <c r="BV15" s="125"/>
      <c r="BW15" s="125"/>
      <c r="BX15" s="125"/>
      <c r="BY15" s="125"/>
      <c r="BZ15" s="125"/>
      <c r="CA15" s="125"/>
      <c r="CB15" s="126"/>
    </row>
    <row r="16" spans="1:80" x14ac:dyDescent="0.2">
      <c r="A16" s="112" t="s">
        <v>39</v>
      </c>
      <c r="B16" s="113"/>
      <c r="C16" s="113"/>
      <c r="D16" s="113"/>
      <c r="E16" s="114"/>
      <c r="F16" s="326" t="s">
        <v>438</v>
      </c>
      <c r="G16" s="326"/>
      <c r="H16" s="326"/>
      <c r="I16" s="326"/>
      <c r="J16" s="326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26"/>
      <c r="AM16" s="326"/>
      <c r="AN16" s="326"/>
      <c r="AO16" s="326"/>
      <c r="AP16" s="326"/>
      <c r="AQ16" s="326"/>
      <c r="AR16" s="326"/>
      <c r="AS16" s="326"/>
      <c r="AT16" s="121">
        <v>0</v>
      </c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  <c r="CA16" s="122"/>
      <c r="CB16" s="123"/>
    </row>
    <row r="17" spans="1:80" x14ac:dyDescent="0.2">
      <c r="A17" s="115"/>
      <c r="B17" s="116"/>
      <c r="C17" s="116"/>
      <c r="D17" s="116"/>
      <c r="E17" s="11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27"/>
      <c r="AM17" s="327"/>
      <c r="AN17" s="327"/>
      <c r="AO17" s="327"/>
      <c r="AP17" s="327"/>
      <c r="AQ17" s="327"/>
      <c r="AR17" s="327"/>
      <c r="AS17" s="327"/>
      <c r="AT17" s="124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6"/>
    </row>
    <row r="18" spans="1:80" x14ac:dyDescent="0.2">
      <c r="A18" s="112" t="s">
        <v>439</v>
      </c>
      <c r="B18" s="113"/>
      <c r="C18" s="113"/>
      <c r="D18" s="113"/>
      <c r="E18" s="114"/>
      <c r="F18" s="326" t="s">
        <v>440</v>
      </c>
      <c r="G18" s="326"/>
      <c r="H18" s="326"/>
      <c r="I18" s="326"/>
      <c r="J18" s="326"/>
      <c r="K18" s="326"/>
      <c r="L18" s="326"/>
      <c r="M18" s="326"/>
      <c r="N18" s="326"/>
      <c r="O18" s="326"/>
      <c r="P18" s="326"/>
      <c r="Q18" s="326"/>
      <c r="R18" s="326"/>
      <c r="S18" s="326"/>
      <c r="T18" s="326"/>
      <c r="U18" s="326"/>
      <c r="V18" s="326"/>
      <c r="W18" s="326"/>
      <c r="X18" s="326"/>
      <c r="Y18" s="326"/>
      <c r="Z18" s="326"/>
      <c r="AA18" s="326"/>
      <c r="AB18" s="326"/>
      <c r="AC18" s="326"/>
      <c r="AD18" s="326"/>
      <c r="AE18" s="326"/>
      <c r="AF18" s="326"/>
      <c r="AG18" s="326"/>
      <c r="AH18" s="326"/>
      <c r="AI18" s="326"/>
      <c r="AJ18" s="326"/>
      <c r="AK18" s="326"/>
      <c r="AL18" s="326"/>
      <c r="AM18" s="326"/>
      <c r="AN18" s="326"/>
      <c r="AO18" s="326"/>
      <c r="AP18" s="326"/>
      <c r="AQ18" s="326"/>
      <c r="AR18" s="326"/>
      <c r="AS18" s="326"/>
      <c r="AT18" s="121">
        <v>0</v>
      </c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3"/>
    </row>
    <row r="19" spans="1:80" x14ac:dyDescent="0.2">
      <c r="A19" s="115"/>
      <c r="B19" s="116"/>
      <c r="C19" s="116"/>
      <c r="D19" s="116"/>
      <c r="E19" s="11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124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  <c r="BV19" s="125"/>
      <c r="BW19" s="125"/>
      <c r="BX19" s="125"/>
      <c r="BY19" s="125"/>
      <c r="BZ19" s="125"/>
      <c r="CA19" s="125"/>
      <c r="CB19" s="126"/>
    </row>
    <row r="20" spans="1:80" x14ac:dyDescent="0.2">
      <c r="A20" s="112" t="s">
        <v>441</v>
      </c>
      <c r="B20" s="113"/>
      <c r="C20" s="113"/>
      <c r="D20" s="113"/>
      <c r="E20" s="114"/>
      <c r="F20" s="326" t="s">
        <v>442</v>
      </c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6"/>
      <c r="AN20" s="326"/>
      <c r="AO20" s="326"/>
      <c r="AP20" s="326"/>
      <c r="AQ20" s="326"/>
      <c r="AR20" s="326"/>
      <c r="AS20" s="326"/>
      <c r="AT20" s="121">
        <v>50</v>
      </c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3"/>
    </row>
    <row r="21" spans="1:80" x14ac:dyDescent="0.2">
      <c r="A21" s="115"/>
      <c r="B21" s="116"/>
      <c r="C21" s="116"/>
      <c r="D21" s="116"/>
      <c r="E21" s="117"/>
      <c r="F21" s="327"/>
      <c r="G21" s="327"/>
      <c r="H21" s="327"/>
      <c r="I21" s="327"/>
      <c r="J21" s="327"/>
      <c r="K21" s="327"/>
      <c r="L21" s="327"/>
      <c r="M21" s="327"/>
      <c r="N21" s="327"/>
      <c r="O21" s="327"/>
      <c r="P21" s="327"/>
      <c r="Q21" s="327"/>
      <c r="R21" s="327"/>
      <c r="S21" s="327"/>
      <c r="T21" s="327"/>
      <c r="U21" s="327"/>
      <c r="V21" s="327"/>
      <c r="W21" s="327"/>
      <c r="X21" s="327"/>
      <c r="Y21" s="327"/>
      <c r="Z21" s="327"/>
      <c r="AA21" s="327"/>
      <c r="AB21" s="327"/>
      <c r="AC21" s="327"/>
      <c r="AD21" s="327"/>
      <c r="AE21" s="327"/>
      <c r="AF21" s="327"/>
      <c r="AG21" s="327"/>
      <c r="AH21" s="327"/>
      <c r="AI21" s="327"/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124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6"/>
    </row>
    <row r="22" spans="1:80" x14ac:dyDescent="0.2">
      <c r="A22" s="112" t="s">
        <v>443</v>
      </c>
      <c r="B22" s="113"/>
      <c r="C22" s="113"/>
      <c r="D22" s="113"/>
      <c r="E22" s="114"/>
      <c r="F22" s="326" t="s">
        <v>444</v>
      </c>
      <c r="G22" s="326"/>
      <c r="H22" s="326"/>
      <c r="I22" s="326"/>
      <c r="J22" s="326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326"/>
      <c r="AM22" s="326"/>
      <c r="AN22" s="326"/>
      <c r="AO22" s="326"/>
      <c r="AP22" s="326"/>
      <c r="AQ22" s="326"/>
      <c r="AR22" s="326"/>
      <c r="AS22" s="326"/>
      <c r="AT22" s="121">
        <v>741</v>
      </c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3"/>
    </row>
    <row r="23" spans="1:80" x14ac:dyDescent="0.2">
      <c r="A23" s="115"/>
      <c r="B23" s="116"/>
      <c r="C23" s="116"/>
      <c r="D23" s="116"/>
      <c r="E23" s="117"/>
      <c r="F23" s="327"/>
      <c r="G23" s="327"/>
      <c r="H23" s="327"/>
      <c r="I23" s="327"/>
      <c r="J23" s="327"/>
      <c r="K23" s="327"/>
      <c r="L23" s="327"/>
      <c r="M23" s="327"/>
      <c r="N23" s="327"/>
      <c r="O23" s="327"/>
      <c r="P23" s="327"/>
      <c r="Q23" s="327"/>
      <c r="R23" s="327"/>
      <c r="S23" s="327"/>
      <c r="T23" s="327"/>
      <c r="U23" s="327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124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6"/>
    </row>
    <row r="24" spans="1:80" ht="14.25" customHeight="1" x14ac:dyDescent="0.2">
      <c r="A24" s="121">
        <v>2</v>
      </c>
      <c r="B24" s="122"/>
      <c r="C24" s="122"/>
      <c r="D24" s="122"/>
      <c r="E24" s="123"/>
      <c r="F24" s="157" t="s">
        <v>445</v>
      </c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  <c r="AN24" s="328"/>
      <c r="AO24" s="328"/>
      <c r="AP24" s="328"/>
      <c r="AQ24" s="328"/>
      <c r="AR24" s="328"/>
      <c r="AS24" s="329"/>
      <c r="AT24" s="235">
        <f>SUM('Форма 8.1'!AB106)/SUM('Форма 8.3.'!AT13:CB15)</f>
        <v>0.22046776232616938</v>
      </c>
      <c r="AU24" s="236"/>
      <c r="AV24" s="236"/>
      <c r="AW24" s="236"/>
      <c r="AX24" s="236"/>
      <c r="AY24" s="236"/>
      <c r="AZ24" s="236"/>
      <c r="BA24" s="236"/>
      <c r="BB24" s="236"/>
      <c r="BC24" s="236"/>
      <c r="BD24" s="236"/>
      <c r="BE24" s="236"/>
      <c r="BF24" s="236"/>
      <c r="BG24" s="236"/>
      <c r="BH24" s="236"/>
      <c r="BI24" s="236"/>
      <c r="BJ24" s="236"/>
      <c r="BK24" s="236"/>
      <c r="BL24" s="236"/>
      <c r="BM24" s="236"/>
      <c r="BN24" s="236"/>
      <c r="BO24" s="236"/>
      <c r="BP24" s="236"/>
      <c r="BQ24" s="236"/>
      <c r="BR24" s="236"/>
      <c r="BS24" s="236"/>
      <c r="BT24" s="236"/>
      <c r="BU24" s="236"/>
      <c r="BV24" s="236"/>
      <c r="BW24" s="236"/>
      <c r="BX24" s="236"/>
      <c r="BY24" s="236"/>
      <c r="BZ24" s="236"/>
      <c r="CA24" s="236"/>
      <c r="CB24" s="237"/>
    </row>
    <row r="25" spans="1:80" ht="12.75" customHeight="1" x14ac:dyDescent="0.2">
      <c r="A25" s="151"/>
      <c r="B25" s="152"/>
      <c r="C25" s="152"/>
      <c r="D25" s="152"/>
      <c r="E25" s="153"/>
      <c r="F25" s="249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0"/>
      <c r="AB25" s="330"/>
      <c r="AC25" s="330"/>
      <c r="AD25" s="330"/>
      <c r="AE25" s="330"/>
      <c r="AF25" s="330"/>
      <c r="AG25" s="330"/>
      <c r="AH25" s="330"/>
      <c r="AI25" s="330"/>
      <c r="AJ25" s="330"/>
      <c r="AK25" s="330"/>
      <c r="AL25" s="330"/>
      <c r="AM25" s="330"/>
      <c r="AN25" s="330"/>
      <c r="AO25" s="330"/>
      <c r="AP25" s="330"/>
      <c r="AQ25" s="330"/>
      <c r="AR25" s="330"/>
      <c r="AS25" s="331"/>
      <c r="AT25" s="335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7"/>
    </row>
    <row r="26" spans="1:80" x14ac:dyDescent="0.2">
      <c r="A26" s="151"/>
      <c r="B26" s="152"/>
      <c r="C26" s="152"/>
      <c r="D26" s="152"/>
      <c r="E26" s="153"/>
      <c r="F26" s="249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30"/>
      <c r="AM26" s="330"/>
      <c r="AN26" s="330"/>
      <c r="AO26" s="330"/>
      <c r="AP26" s="330"/>
      <c r="AQ26" s="330"/>
      <c r="AR26" s="330"/>
      <c r="AS26" s="331"/>
      <c r="AT26" s="335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7"/>
    </row>
    <row r="27" spans="1:80" x14ac:dyDescent="0.2">
      <c r="A27" s="151"/>
      <c r="B27" s="152"/>
      <c r="C27" s="152"/>
      <c r="D27" s="152"/>
      <c r="E27" s="153"/>
      <c r="F27" s="249"/>
      <c r="G27" s="330"/>
      <c r="H27" s="330"/>
      <c r="I27" s="330"/>
      <c r="J27" s="330"/>
      <c r="K27" s="330"/>
      <c r="L27" s="330"/>
      <c r="M27" s="330"/>
      <c r="N27" s="330"/>
      <c r="O27" s="330"/>
      <c r="P27" s="330"/>
      <c r="Q27" s="330"/>
      <c r="R27" s="330"/>
      <c r="S27" s="330"/>
      <c r="T27" s="330"/>
      <c r="U27" s="330"/>
      <c r="V27" s="330"/>
      <c r="W27" s="330"/>
      <c r="X27" s="330"/>
      <c r="Y27" s="330"/>
      <c r="Z27" s="330"/>
      <c r="AA27" s="330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331"/>
      <c r="AT27" s="335"/>
      <c r="AU27" s="336"/>
      <c r="AV27" s="336"/>
      <c r="AW27" s="336"/>
      <c r="AX27" s="336"/>
      <c r="AY27" s="336"/>
      <c r="AZ27" s="336"/>
      <c r="BA27" s="336"/>
      <c r="BB27" s="336"/>
      <c r="BC27" s="336"/>
      <c r="BD27" s="336"/>
      <c r="BE27" s="336"/>
      <c r="BF27" s="336"/>
      <c r="BG27" s="336"/>
      <c r="BH27" s="336"/>
      <c r="BI27" s="336"/>
      <c r="BJ27" s="336"/>
      <c r="BK27" s="336"/>
      <c r="BL27" s="336"/>
      <c r="BM27" s="336"/>
      <c r="BN27" s="336"/>
      <c r="BO27" s="336"/>
      <c r="BP27" s="336"/>
      <c r="BQ27" s="336"/>
      <c r="BR27" s="336"/>
      <c r="BS27" s="336"/>
      <c r="BT27" s="336"/>
      <c r="BU27" s="336"/>
      <c r="BV27" s="336"/>
      <c r="BW27" s="336"/>
      <c r="BX27" s="336"/>
      <c r="BY27" s="336"/>
      <c r="BZ27" s="336"/>
      <c r="CA27" s="336"/>
      <c r="CB27" s="337"/>
    </row>
    <row r="28" spans="1:80" x14ac:dyDescent="0.2">
      <c r="A28" s="151"/>
      <c r="B28" s="152"/>
      <c r="C28" s="152"/>
      <c r="D28" s="152"/>
      <c r="E28" s="153"/>
      <c r="F28" s="249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30"/>
      <c r="S28" s="330"/>
      <c r="T28" s="330"/>
      <c r="U28" s="330"/>
      <c r="V28" s="330"/>
      <c r="W28" s="330"/>
      <c r="X28" s="330"/>
      <c r="Y28" s="330"/>
      <c r="Z28" s="330"/>
      <c r="AA28" s="330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331"/>
      <c r="AT28" s="335"/>
      <c r="AU28" s="336"/>
      <c r="AV28" s="336"/>
      <c r="AW28" s="336"/>
      <c r="AX28" s="336"/>
      <c r="AY28" s="336"/>
      <c r="AZ28" s="336"/>
      <c r="BA28" s="336"/>
      <c r="BB28" s="336"/>
      <c r="BC28" s="336"/>
      <c r="BD28" s="336"/>
      <c r="BE28" s="336"/>
      <c r="BF28" s="336"/>
      <c r="BG28" s="336"/>
      <c r="BH28" s="336"/>
      <c r="BI28" s="336"/>
      <c r="BJ28" s="336"/>
      <c r="BK28" s="336"/>
      <c r="BL28" s="336"/>
      <c r="BM28" s="336"/>
      <c r="BN28" s="336"/>
      <c r="BO28" s="336"/>
      <c r="BP28" s="336"/>
      <c r="BQ28" s="336"/>
      <c r="BR28" s="336"/>
      <c r="BS28" s="336"/>
      <c r="BT28" s="336"/>
      <c r="BU28" s="336"/>
      <c r="BV28" s="336"/>
      <c r="BW28" s="336"/>
      <c r="BX28" s="336"/>
      <c r="BY28" s="336"/>
      <c r="BZ28" s="336"/>
      <c r="CA28" s="336"/>
      <c r="CB28" s="337"/>
    </row>
    <row r="29" spans="1:80" x14ac:dyDescent="0.2">
      <c r="A29" s="151"/>
      <c r="B29" s="152"/>
      <c r="C29" s="152"/>
      <c r="D29" s="152"/>
      <c r="E29" s="153"/>
      <c r="F29" s="249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331"/>
      <c r="AT29" s="335"/>
      <c r="AU29" s="336"/>
      <c r="AV29" s="336"/>
      <c r="AW29" s="336"/>
      <c r="AX29" s="336"/>
      <c r="AY29" s="336"/>
      <c r="AZ29" s="336"/>
      <c r="BA29" s="336"/>
      <c r="BB29" s="336"/>
      <c r="BC29" s="336"/>
      <c r="BD29" s="336"/>
      <c r="BE29" s="336"/>
      <c r="BF29" s="336"/>
      <c r="BG29" s="336"/>
      <c r="BH29" s="336"/>
      <c r="BI29" s="336"/>
      <c r="BJ29" s="336"/>
      <c r="BK29" s="336"/>
      <c r="BL29" s="336"/>
      <c r="BM29" s="336"/>
      <c r="BN29" s="336"/>
      <c r="BO29" s="336"/>
      <c r="BP29" s="336"/>
      <c r="BQ29" s="336"/>
      <c r="BR29" s="336"/>
      <c r="BS29" s="336"/>
      <c r="BT29" s="336"/>
      <c r="BU29" s="336"/>
      <c r="BV29" s="336"/>
      <c r="BW29" s="336"/>
      <c r="BX29" s="336"/>
      <c r="BY29" s="336"/>
      <c r="BZ29" s="336"/>
      <c r="CA29" s="336"/>
      <c r="CB29" s="337"/>
    </row>
    <row r="30" spans="1:80" x14ac:dyDescent="0.2">
      <c r="A30" s="124"/>
      <c r="B30" s="125"/>
      <c r="C30" s="125"/>
      <c r="D30" s="125"/>
      <c r="E30" s="126"/>
      <c r="F30" s="332"/>
      <c r="G30" s="333"/>
      <c r="H30" s="333"/>
      <c r="I30" s="333"/>
      <c r="J30" s="333"/>
      <c r="K30" s="333"/>
      <c r="L30" s="333"/>
      <c r="M30" s="333"/>
      <c r="N30" s="333"/>
      <c r="O30" s="333"/>
      <c r="P30" s="333"/>
      <c r="Q30" s="333"/>
      <c r="R30" s="333"/>
      <c r="S30" s="333"/>
      <c r="T30" s="333"/>
      <c r="U30" s="333"/>
      <c r="V30" s="333"/>
      <c r="W30" s="333"/>
      <c r="X30" s="333"/>
      <c r="Y30" s="333"/>
      <c r="Z30" s="333"/>
      <c r="AA30" s="333"/>
      <c r="AB30" s="333"/>
      <c r="AC30" s="333"/>
      <c r="AD30" s="333"/>
      <c r="AE30" s="333"/>
      <c r="AF30" s="333"/>
      <c r="AG30" s="333"/>
      <c r="AH30" s="333"/>
      <c r="AI30" s="333"/>
      <c r="AJ30" s="333"/>
      <c r="AK30" s="333"/>
      <c r="AL30" s="333"/>
      <c r="AM30" s="333"/>
      <c r="AN30" s="333"/>
      <c r="AO30" s="333"/>
      <c r="AP30" s="333"/>
      <c r="AQ30" s="333"/>
      <c r="AR30" s="333"/>
      <c r="AS30" s="334"/>
      <c r="AT30" s="238"/>
      <c r="AU30" s="239"/>
      <c r="AV30" s="239"/>
      <c r="AW30" s="239"/>
      <c r="AX30" s="239"/>
      <c r="AY30" s="239"/>
      <c r="AZ30" s="239"/>
      <c r="BA30" s="239"/>
      <c r="BB30" s="239"/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40"/>
    </row>
    <row r="31" spans="1:80" ht="14.25" customHeight="1" x14ac:dyDescent="0.2">
      <c r="A31" s="121">
        <v>3</v>
      </c>
      <c r="B31" s="122"/>
      <c r="C31" s="122"/>
      <c r="D31" s="122"/>
      <c r="E31" s="123"/>
      <c r="F31" s="157" t="s">
        <v>446</v>
      </c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328"/>
      <c r="AO31" s="328"/>
      <c r="AP31" s="328"/>
      <c r="AQ31" s="328"/>
      <c r="AR31" s="328"/>
      <c r="AS31" s="329"/>
      <c r="AT31" s="235">
        <f>SUM('Форма 8.1'!AC106)/SUM('Форма 8.3.'!AT13:CB15)</f>
        <v>0.26801517067003794</v>
      </c>
      <c r="AU31" s="236"/>
      <c r="AV31" s="236"/>
      <c r="AW31" s="236"/>
      <c r="AX31" s="236"/>
      <c r="AY31" s="236"/>
      <c r="AZ31" s="236"/>
      <c r="BA31" s="236"/>
      <c r="BB31" s="236"/>
      <c r="BC31" s="236"/>
      <c r="BD31" s="236"/>
      <c r="BE31" s="236"/>
      <c r="BF31" s="236"/>
      <c r="BG31" s="236"/>
      <c r="BH31" s="236"/>
      <c r="BI31" s="236"/>
      <c r="BJ31" s="236"/>
      <c r="BK31" s="236"/>
      <c r="BL31" s="236"/>
      <c r="BM31" s="236"/>
      <c r="BN31" s="236"/>
      <c r="BO31" s="236"/>
      <c r="BP31" s="236"/>
      <c r="BQ31" s="236"/>
      <c r="BR31" s="236"/>
      <c r="BS31" s="236"/>
      <c r="BT31" s="236"/>
      <c r="BU31" s="236"/>
      <c r="BV31" s="236"/>
      <c r="BW31" s="236"/>
      <c r="BX31" s="236"/>
      <c r="BY31" s="236"/>
      <c r="BZ31" s="236"/>
      <c r="CA31" s="236"/>
      <c r="CB31" s="237"/>
    </row>
    <row r="32" spans="1:80" ht="12.75" customHeight="1" x14ac:dyDescent="0.2">
      <c r="A32" s="151"/>
      <c r="B32" s="152"/>
      <c r="C32" s="152"/>
      <c r="D32" s="152"/>
      <c r="E32" s="153"/>
      <c r="F32" s="249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0"/>
      <c r="X32" s="330"/>
      <c r="Y32" s="330"/>
      <c r="Z32" s="330"/>
      <c r="AA32" s="33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331"/>
      <c r="AT32" s="335"/>
      <c r="AU32" s="336"/>
      <c r="AV32" s="336"/>
      <c r="AW32" s="336"/>
      <c r="AX32" s="336"/>
      <c r="AY32" s="336"/>
      <c r="AZ32" s="336"/>
      <c r="BA32" s="336"/>
      <c r="BB32" s="336"/>
      <c r="BC32" s="336"/>
      <c r="BD32" s="336"/>
      <c r="BE32" s="336"/>
      <c r="BF32" s="336"/>
      <c r="BG32" s="336"/>
      <c r="BH32" s="336"/>
      <c r="BI32" s="336"/>
      <c r="BJ32" s="336"/>
      <c r="BK32" s="336"/>
      <c r="BL32" s="336"/>
      <c r="BM32" s="336"/>
      <c r="BN32" s="336"/>
      <c r="BO32" s="336"/>
      <c r="BP32" s="336"/>
      <c r="BQ32" s="336"/>
      <c r="BR32" s="336"/>
      <c r="BS32" s="336"/>
      <c r="BT32" s="336"/>
      <c r="BU32" s="336"/>
      <c r="BV32" s="336"/>
      <c r="BW32" s="336"/>
      <c r="BX32" s="336"/>
      <c r="BY32" s="336"/>
      <c r="BZ32" s="336"/>
      <c r="CA32" s="336"/>
      <c r="CB32" s="337"/>
    </row>
    <row r="33" spans="1:80" x14ac:dyDescent="0.2">
      <c r="A33" s="151"/>
      <c r="B33" s="152"/>
      <c r="C33" s="152"/>
      <c r="D33" s="152"/>
      <c r="E33" s="153"/>
      <c r="F33" s="249"/>
      <c r="G33" s="330"/>
      <c r="H33" s="330"/>
      <c r="I33" s="330"/>
      <c r="J33" s="330"/>
      <c r="K33" s="330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330"/>
      <c r="X33" s="330"/>
      <c r="Y33" s="330"/>
      <c r="Z33" s="330"/>
      <c r="AA33" s="330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331"/>
      <c r="AT33" s="335"/>
      <c r="AU33" s="336"/>
      <c r="AV33" s="336"/>
      <c r="AW33" s="336"/>
      <c r="AX33" s="336"/>
      <c r="AY33" s="336"/>
      <c r="AZ33" s="336"/>
      <c r="BA33" s="336"/>
      <c r="BB33" s="336"/>
      <c r="BC33" s="336"/>
      <c r="BD33" s="336"/>
      <c r="BE33" s="336"/>
      <c r="BF33" s="336"/>
      <c r="BG33" s="336"/>
      <c r="BH33" s="336"/>
      <c r="BI33" s="336"/>
      <c r="BJ33" s="336"/>
      <c r="BK33" s="336"/>
      <c r="BL33" s="336"/>
      <c r="BM33" s="336"/>
      <c r="BN33" s="336"/>
      <c r="BO33" s="336"/>
      <c r="BP33" s="336"/>
      <c r="BQ33" s="336"/>
      <c r="BR33" s="336"/>
      <c r="BS33" s="336"/>
      <c r="BT33" s="336"/>
      <c r="BU33" s="336"/>
      <c r="BV33" s="336"/>
      <c r="BW33" s="336"/>
      <c r="BX33" s="336"/>
      <c r="BY33" s="336"/>
      <c r="BZ33" s="336"/>
      <c r="CA33" s="336"/>
      <c r="CB33" s="337"/>
    </row>
    <row r="34" spans="1:80" x14ac:dyDescent="0.2">
      <c r="A34" s="151"/>
      <c r="B34" s="152"/>
      <c r="C34" s="152"/>
      <c r="D34" s="152"/>
      <c r="E34" s="153"/>
      <c r="F34" s="249"/>
      <c r="G34" s="330"/>
      <c r="H34" s="330"/>
      <c r="I34" s="330"/>
      <c r="J34" s="330"/>
      <c r="K34" s="330"/>
      <c r="L34" s="330"/>
      <c r="M34" s="330"/>
      <c r="N34" s="330"/>
      <c r="O34" s="330"/>
      <c r="P34" s="330"/>
      <c r="Q34" s="330"/>
      <c r="R34" s="330"/>
      <c r="S34" s="330"/>
      <c r="T34" s="330"/>
      <c r="U34" s="330"/>
      <c r="V34" s="330"/>
      <c r="W34" s="330"/>
      <c r="X34" s="330"/>
      <c r="Y34" s="330"/>
      <c r="Z34" s="330"/>
      <c r="AA34" s="330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331"/>
      <c r="AT34" s="335"/>
      <c r="AU34" s="336"/>
      <c r="AV34" s="336"/>
      <c r="AW34" s="336"/>
      <c r="AX34" s="336"/>
      <c r="AY34" s="336"/>
      <c r="AZ34" s="336"/>
      <c r="BA34" s="336"/>
      <c r="BB34" s="336"/>
      <c r="BC34" s="336"/>
      <c r="BD34" s="336"/>
      <c r="BE34" s="336"/>
      <c r="BF34" s="336"/>
      <c r="BG34" s="336"/>
      <c r="BH34" s="336"/>
      <c r="BI34" s="336"/>
      <c r="BJ34" s="336"/>
      <c r="BK34" s="336"/>
      <c r="BL34" s="336"/>
      <c r="BM34" s="336"/>
      <c r="BN34" s="336"/>
      <c r="BO34" s="336"/>
      <c r="BP34" s="336"/>
      <c r="BQ34" s="336"/>
      <c r="BR34" s="336"/>
      <c r="BS34" s="336"/>
      <c r="BT34" s="336"/>
      <c r="BU34" s="336"/>
      <c r="BV34" s="336"/>
      <c r="BW34" s="336"/>
      <c r="BX34" s="336"/>
      <c r="BY34" s="336"/>
      <c r="BZ34" s="336"/>
      <c r="CA34" s="336"/>
      <c r="CB34" s="337"/>
    </row>
    <row r="35" spans="1:80" x14ac:dyDescent="0.2">
      <c r="A35" s="151"/>
      <c r="B35" s="152"/>
      <c r="C35" s="152"/>
      <c r="D35" s="152"/>
      <c r="E35" s="153"/>
      <c r="F35" s="249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1"/>
      <c r="AT35" s="335"/>
      <c r="AU35" s="336"/>
      <c r="AV35" s="336"/>
      <c r="AW35" s="336"/>
      <c r="AX35" s="336"/>
      <c r="AY35" s="336"/>
      <c r="AZ35" s="336"/>
      <c r="BA35" s="336"/>
      <c r="BB35" s="336"/>
      <c r="BC35" s="336"/>
      <c r="BD35" s="336"/>
      <c r="BE35" s="336"/>
      <c r="BF35" s="336"/>
      <c r="BG35" s="336"/>
      <c r="BH35" s="336"/>
      <c r="BI35" s="336"/>
      <c r="BJ35" s="336"/>
      <c r="BK35" s="336"/>
      <c r="BL35" s="336"/>
      <c r="BM35" s="336"/>
      <c r="BN35" s="336"/>
      <c r="BO35" s="336"/>
      <c r="BP35" s="336"/>
      <c r="BQ35" s="336"/>
      <c r="BR35" s="336"/>
      <c r="BS35" s="336"/>
      <c r="BT35" s="336"/>
      <c r="BU35" s="336"/>
      <c r="BV35" s="336"/>
      <c r="BW35" s="336"/>
      <c r="BX35" s="336"/>
      <c r="BY35" s="336"/>
      <c r="BZ35" s="336"/>
      <c r="CA35" s="336"/>
      <c r="CB35" s="337"/>
    </row>
    <row r="36" spans="1:80" x14ac:dyDescent="0.2">
      <c r="A36" s="124"/>
      <c r="B36" s="125"/>
      <c r="C36" s="125"/>
      <c r="D36" s="125"/>
      <c r="E36" s="126"/>
      <c r="F36" s="332"/>
      <c r="G36" s="333"/>
      <c r="H36" s="333"/>
      <c r="I36" s="333"/>
      <c r="J36" s="333"/>
      <c r="K36" s="333"/>
      <c r="L36" s="333"/>
      <c r="M36" s="333"/>
      <c r="N36" s="333"/>
      <c r="O36" s="333"/>
      <c r="P36" s="333"/>
      <c r="Q36" s="333"/>
      <c r="R36" s="333"/>
      <c r="S36" s="333"/>
      <c r="T36" s="333"/>
      <c r="U36" s="333"/>
      <c r="V36" s="333"/>
      <c r="W36" s="333"/>
      <c r="X36" s="333"/>
      <c r="Y36" s="333"/>
      <c r="Z36" s="333"/>
      <c r="AA36" s="333"/>
      <c r="AB36" s="333"/>
      <c r="AC36" s="333"/>
      <c r="AD36" s="333"/>
      <c r="AE36" s="333"/>
      <c r="AF36" s="333"/>
      <c r="AG36" s="333"/>
      <c r="AH36" s="333"/>
      <c r="AI36" s="333"/>
      <c r="AJ36" s="333"/>
      <c r="AK36" s="333"/>
      <c r="AL36" s="333"/>
      <c r="AM36" s="333"/>
      <c r="AN36" s="333"/>
      <c r="AO36" s="333"/>
      <c r="AP36" s="333"/>
      <c r="AQ36" s="333"/>
      <c r="AR36" s="333"/>
      <c r="AS36" s="334"/>
      <c r="AT36" s="238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40"/>
    </row>
    <row r="37" spans="1:80" ht="14.25" customHeight="1" x14ac:dyDescent="0.2">
      <c r="A37" s="121">
        <v>4</v>
      </c>
      <c r="B37" s="122"/>
      <c r="C37" s="122"/>
      <c r="D37" s="122"/>
      <c r="E37" s="123"/>
      <c r="F37" s="157" t="s">
        <v>447</v>
      </c>
      <c r="G37" s="328"/>
      <c r="H37" s="328"/>
      <c r="I37" s="328"/>
      <c r="J37" s="328"/>
      <c r="K37" s="328"/>
      <c r="L37" s="328"/>
      <c r="M37" s="328"/>
      <c r="N37" s="328"/>
      <c r="O37" s="328"/>
      <c r="P37" s="328"/>
      <c r="Q37" s="328"/>
      <c r="R37" s="328"/>
      <c r="S37" s="328"/>
      <c r="T37" s="328"/>
      <c r="U37" s="328"/>
      <c r="V37" s="328"/>
      <c r="W37" s="328"/>
      <c r="X37" s="328"/>
      <c r="Y37" s="328"/>
      <c r="Z37" s="328"/>
      <c r="AA37" s="328"/>
      <c r="AB37" s="328"/>
      <c r="AC37" s="328"/>
      <c r="AD37" s="328"/>
      <c r="AE37" s="328"/>
      <c r="AF37" s="328"/>
      <c r="AG37" s="328"/>
      <c r="AH37" s="328"/>
      <c r="AI37" s="328"/>
      <c r="AJ37" s="328"/>
      <c r="AK37" s="328"/>
      <c r="AL37" s="328"/>
      <c r="AM37" s="328"/>
      <c r="AN37" s="328"/>
      <c r="AO37" s="328"/>
      <c r="AP37" s="328"/>
      <c r="AQ37" s="328"/>
      <c r="AR37" s="328"/>
      <c r="AS37" s="329"/>
      <c r="AT37" s="338">
        <f>SUM('Форма 8.1'!AD106)/SUM('Форма 8.3.'!AT13:CB15)</f>
        <v>4.9768103666245258</v>
      </c>
      <c r="AU37" s="236"/>
      <c r="AV37" s="236"/>
      <c r="AW37" s="236"/>
      <c r="AX37" s="236"/>
      <c r="AY37" s="236"/>
      <c r="AZ37" s="236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S37" s="236"/>
      <c r="BT37" s="236"/>
      <c r="BU37" s="236"/>
      <c r="BV37" s="236"/>
      <c r="BW37" s="236"/>
      <c r="BX37" s="236"/>
      <c r="BY37" s="236"/>
      <c r="BZ37" s="236"/>
      <c r="CA37" s="236"/>
      <c r="CB37" s="237"/>
    </row>
    <row r="38" spans="1:80" ht="12.75" customHeight="1" x14ac:dyDescent="0.2">
      <c r="A38" s="151"/>
      <c r="B38" s="152"/>
      <c r="C38" s="152"/>
      <c r="D38" s="152"/>
      <c r="E38" s="153"/>
      <c r="F38" s="249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1"/>
      <c r="AT38" s="335"/>
      <c r="AU38" s="336"/>
      <c r="AV38" s="336"/>
      <c r="AW38" s="336"/>
      <c r="AX38" s="336"/>
      <c r="AY38" s="336"/>
      <c r="AZ38" s="336"/>
      <c r="BA38" s="336"/>
      <c r="BB38" s="336"/>
      <c r="BC38" s="336"/>
      <c r="BD38" s="336"/>
      <c r="BE38" s="336"/>
      <c r="BF38" s="336"/>
      <c r="BG38" s="336"/>
      <c r="BH38" s="336"/>
      <c r="BI38" s="336"/>
      <c r="BJ38" s="336"/>
      <c r="BK38" s="336"/>
      <c r="BL38" s="336"/>
      <c r="BM38" s="336"/>
      <c r="BN38" s="336"/>
      <c r="BO38" s="336"/>
      <c r="BP38" s="336"/>
      <c r="BQ38" s="336"/>
      <c r="BR38" s="336"/>
      <c r="BS38" s="336"/>
      <c r="BT38" s="336"/>
      <c r="BU38" s="336"/>
      <c r="BV38" s="336"/>
      <c r="BW38" s="336"/>
      <c r="BX38" s="336"/>
      <c r="BY38" s="336"/>
      <c r="BZ38" s="336"/>
      <c r="CA38" s="336"/>
      <c r="CB38" s="337"/>
    </row>
    <row r="39" spans="1:80" x14ac:dyDescent="0.2">
      <c r="A39" s="151"/>
      <c r="B39" s="152"/>
      <c r="C39" s="152"/>
      <c r="D39" s="152"/>
      <c r="E39" s="153"/>
      <c r="F39" s="249"/>
      <c r="G39" s="330"/>
      <c r="H39" s="330"/>
      <c r="I39" s="330"/>
      <c r="J39" s="330"/>
      <c r="K39" s="330"/>
      <c r="L39" s="330"/>
      <c r="M39" s="330"/>
      <c r="N39" s="330"/>
      <c r="O39" s="330"/>
      <c r="P39" s="330"/>
      <c r="Q39" s="330"/>
      <c r="R39" s="330"/>
      <c r="S39" s="330"/>
      <c r="T39" s="330"/>
      <c r="U39" s="330"/>
      <c r="V39" s="330"/>
      <c r="W39" s="330"/>
      <c r="X39" s="330"/>
      <c r="Y39" s="330"/>
      <c r="Z39" s="330"/>
      <c r="AA39" s="33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331"/>
      <c r="AT39" s="335"/>
      <c r="AU39" s="336"/>
      <c r="AV39" s="336"/>
      <c r="AW39" s="336"/>
      <c r="AX39" s="336"/>
      <c r="AY39" s="336"/>
      <c r="AZ39" s="336"/>
      <c r="BA39" s="336"/>
      <c r="BB39" s="336"/>
      <c r="BC39" s="336"/>
      <c r="BD39" s="336"/>
      <c r="BE39" s="336"/>
      <c r="BF39" s="336"/>
      <c r="BG39" s="336"/>
      <c r="BH39" s="336"/>
      <c r="BI39" s="336"/>
      <c r="BJ39" s="336"/>
      <c r="BK39" s="336"/>
      <c r="BL39" s="336"/>
      <c r="BM39" s="336"/>
      <c r="BN39" s="336"/>
      <c r="BO39" s="336"/>
      <c r="BP39" s="336"/>
      <c r="BQ39" s="336"/>
      <c r="BR39" s="336"/>
      <c r="BS39" s="336"/>
      <c r="BT39" s="336"/>
      <c r="BU39" s="336"/>
      <c r="BV39" s="336"/>
      <c r="BW39" s="336"/>
      <c r="BX39" s="336"/>
      <c r="BY39" s="336"/>
      <c r="BZ39" s="336"/>
      <c r="CA39" s="336"/>
      <c r="CB39" s="337"/>
    </row>
    <row r="40" spans="1:80" x14ac:dyDescent="0.2">
      <c r="A40" s="151"/>
      <c r="B40" s="152"/>
      <c r="C40" s="152"/>
      <c r="D40" s="152"/>
      <c r="E40" s="153"/>
      <c r="F40" s="249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331"/>
      <c r="AT40" s="335"/>
      <c r="AU40" s="336"/>
      <c r="AV40" s="336"/>
      <c r="AW40" s="336"/>
      <c r="AX40" s="336"/>
      <c r="AY40" s="336"/>
      <c r="AZ40" s="336"/>
      <c r="BA40" s="336"/>
      <c r="BB40" s="336"/>
      <c r="BC40" s="336"/>
      <c r="BD40" s="336"/>
      <c r="BE40" s="336"/>
      <c r="BF40" s="336"/>
      <c r="BG40" s="336"/>
      <c r="BH40" s="336"/>
      <c r="BI40" s="336"/>
      <c r="BJ40" s="336"/>
      <c r="BK40" s="336"/>
      <c r="BL40" s="336"/>
      <c r="BM40" s="336"/>
      <c r="BN40" s="336"/>
      <c r="BO40" s="336"/>
      <c r="BP40" s="336"/>
      <c r="BQ40" s="336"/>
      <c r="BR40" s="336"/>
      <c r="BS40" s="336"/>
      <c r="BT40" s="336"/>
      <c r="BU40" s="336"/>
      <c r="BV40" s="336"/>
      <c r="BW40" s="336"/>
      <c r="BX40" s="336"/>
      <c r="BY40" s="336"/>
      <c r="BZ40" s="336"/>
      <c r="CA40" s="336"/>
      <c r="CB40" s="337"/>
    </row>
    <row r="41" spans="1:80" x14ac:dyDescent="0.2">
      <c r="A41" s="151"/>
      <c r="B41" s="152"/>
      <c r="C41" s="152"/>
      <c r="D41" s="152"/>
      <c r="E41" s="153"/>
      <c r="F41" s="249"/>
      <c r="G41" s="330"/>
      <c r="H41" s="330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  <c r="T41" s="330"/>
      <c r="U41" s="330"/>
      <c r="V41" s="330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331"/>
      <c r="AT41" s="335"/>
      <c r="AU41" s="336"/>
      <c r="AV41" s="336"/>
      <c r="AW41" s="336"/>
      <c r="AX41" s="336"/>
      <c r="AY41" s="336"/>
      <c r="AZ41" s="336"/>
      <c r="BA41" s="336"/>
      <c r="BB41" s="336"/>
      <c r="BC41" s="336"/>
      <c r="BD41" s="336"/>
      <c r="BE41" s="336"/>
      <c r="BF41" s="336"/>
      <c r="BG41" s="336"/>
      <c r="BH41" s="336"/>
      <c r="BI41" s="336"/>
      <c r="BJ41" s="336"/>
      <c r="BK41" s="336"/>
      <c r="BL41" s="336"/>
      <c r="BM41" s="336"/>
      <c r="BN41" s="336"/>
      <c r="BO41" s="336"/>
      <c r="BP41" s="336"/>
      <c r="BQ41" s="336"/>
      <c r="BR41" s="336"/>
      <c r="BS41" s="336"/>
      <c r="BT41" s="336"/>
      <c r="BU41" s="336"/>
      <c r="BV41" s="336"/>
      <c r="BW41" s="336"/>
      <c r="BX41" s="336"/>
      <c r="BY41" s="336"/>
      <c r="BZ41" s="336"/>
      <c r="CA41" s="336"/>
      <c r="CB41" s="337"/>
    </row>
    <row r="42" spans="1:80" x14ac:dyDescent="0.2">
      <c r="A42" s="124"/>
      <c r="B42" s="125"/>
      <c r="C42" s="125"/>
      <c r="D42" s="125"/>
      <c r="E42" s="126"/>
      <c r="F42" s="332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4"/>
      <c r="AT42" s="238"/>
      <c r="AU42" s="239"/>
      <c r="AV42" s="239"/>
      <c r="AW42" s="239"/>
      <c r="AX42" s="239"/>
      <c r="AY42" s="239"/>
      <c r="AZ42" s="239"/>
      <c r="BA42" s="239"/>
      <c r="BB42" s="23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3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40"/>
    </row>
    <row r="43" spans="1:80" ht="14.25" customHeight="1" x14ac:dyDescent="0.2">
      <c r="A43" s="121">
        <v>5</v>
      </c>
      <c r="B43" s="122"/>
      <c r="C43" s="122"/>
      <c r="D43" s="122"/>
      <c r="E43" s="123"/>
      <c r="F43" s="157" t="s">
        <v>448</v>
      </c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  <c r="AE43" s="328"/>
      <c r="AF43" s="328"/>
      <c r="AG43" s="328"/>
      <c r="AH43" s="328"/>
      <c r="AI43" s="328"/>
      <c r="AJ43" s="328"/>
      <c r="AK43" s="328"/>
      <c r="AL43" s="328"/>
      <c r="AM43" s="328"/>
      <c r="AN43" s="328"/>
      <c r="AO43" s="328"/>
      <c r="AP43" s="328"/>
      <c r="AQ43" s="328"/>
      <c r="AR43" s="328"/>
      <c r="AS43" s="329"/>
      <c r="AT43" s="235">
        <f>SUM('Форма 8.1'!AE106)/SUM('Форма 8.3.'!AT13:CB15)</f>
        <v>1.6573957016434893</v>
      </c>
      <c r="AU43" s="236"/>
      <c r="AV43" s="236"/>
      <c r="AW43" s="236"/>
      <c r="AX43" s="236"/>
      <c r="AY43" s="236"/>
      <c r="AZ43" s="236"/>
      <c r="BA43" s="236"/>
      <c r="BB43" s="236"/>
      <c r="BC43" s="236"/>
      <c r="BD43" s="236"/>
      <c r="BE43" s="236"/>
      <c r="BF43" s="236"/>
      <c r="BG43" s="236"/>
      <c r="BH43" s="236"/>
      <c r="BI43" s="236"/>
      <c r="BJ43" s="236"/>
      <c r="BK43" s="236"/>
      <c r="BL43" s="236"/>
      <c r="BM43" s="236"/>
      <c r="BN43" s="236"/>
      <c r="BO43" s="236"/>
      <c r="BP43" s="236"/>
      <c r="BQ43" s="236"/>
      <c r="BR43" s="236"/>
      <c r="BS43" s="236"/>
      <c r="BT43" s="236"/>
      <c r="BU43" s="236"/>
      <c r="BV43" s="236"/>
      <c r="BW43" s="236"/>
      <c r="BX43" s="236"/>
      <c r="BY43" s="236"/>
      <c r="BZ43" s="236"/>
      <c r="CA43" s="236"/>
      <c r="CB43" s="237"/>
    </row>
    <row r="44" spans="1:80" ht="12.75" customHeight="1" x14ac:dyDescent="0.2">
      <c r="A44" s="151"/>
      <c r="B44" s="152"/>
      <c r="C44" s="152"/>
      <c r="D44" s="152"/>
      <c r="E44" s="153"/>
      <c r="F44" s="249"/>
      <c r="G44" s="330"/>
      <c r="H44" s="330"/>
      <c r="I44" s="330"/>
      <c r="J44" s="330"/>
      <c r="K44" s="330"/>
      <c r="L44" s="330"/>
      <c r="M44" s="330"/>
      <c r="N44" s="330"/>
      <c r="O44" s="330"/>
      <c r="P44" s="330"/>
      <c r="Q44" s="330"/>
      <c r="R44" s="330"/>
      <c r="S44" s="330"/>
      <c r="T44" s="330"/>
      <c r="U44" s="330"/>
      <c r="V44" s="330"/>
      <c r="W44" s="330"/>
      <c r="X44" s="330"/>
      <c r="Y44" s="330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331"/>
      <c r="AT44" s="335"/>
      <c r="AU44" s="336"/>
      <c r="AV44" s="336"/>
      <c r="AW44" s="336"/>
      <c r="AX44" s="336"/>
      <c r="AY44" s="336"/>
      <c r="AZ44" s="336"/>
      <c r="BA44" s="336"/>
      <c r="BB44" s="336"/>
      <c r="BC44" s="336"/>
      <c r="BD44" s="336"/>
      <c r="BE44" s="336"/>
      <c r="BF44" s="336"/>
      <c r="BG44" s="336"/>
      <c r="BH44" s="336"/>
      <c r="BI44" s="336"/>
      <c r="BJ44" s="336"/>
      <c r="BK44" s="336"/>
      <c r="BL44" s="336"/>
      <c r="BM44" s="336"/>
      <c r="BN44" s="336"/>
      <c r="BO44" s="336"/>
      <c r="BP44" s="336"/>
      <c r="BQ44" s="336"/>
      <c r="BR44" s="336"/>
      <c r="BS44" s="336"/>
      <c r="BT44" s="336"/>
      <c r="BU44" s="336"/>
      <c r="BV44" s="336"/>
      <c r="BW44" s="336"/>
      <c r="BX44" s="336"/>
      <c r="BY44" s="336"/>
      <c r="BZ44" s="336"/>
      <c r="CA44" s="336"/>
      <c r="CB44" s="337"/>
    </row>
    <row r="45" spans="1:80" x14ac:dyDescent="0.2">
      <c r="A45" s="151"/>
      <c r="B45" s="152"/>
      <c r="C45" s="152"/>
      <c r="D45" s="152"/>
      <c r="E45" s="153"/>
      <c r="F45" s="249"/>
      <c r="G45" s="330"/>
      <c r="H45" s="330"/>
      <c r="I45" s="330"/>
      <c r="J45" s="330"/>
      <c r="K45" s="330"/>
      <c r="L45" s="330"/>
      <c r="M45" s="330"/>
      <c r="N45" s="330"/>
      <c r="O45" s="330"/>
      <c r="P45" s="330"/>
      <c r="Q45" s="330"/>
      <c r="R45" s="330"/>
      <c r="S45" s="330"/>
      <c r="T45" s="330"/>
      <c r="U45" s="330"/>
      <c r="V45" s="330"/>
      <c r="W45" s="330"/>
      <c r="X45" s="330"/>
      <c r="Y45" s="330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331"/>
      <c r="AT45" s="335"/>
      <c r="AU45" s="336"/>
      <c r="AV45" s="336"/>
      <c r="AW45" s="336"/>
      <c r="AX45" s="336"/>
      <c r="AY45" s="336"/>
      <c r="AZ45" s="336"/>
      <c r="BA45" s="336"/>
      <c r="BB45" s="336"/>
      <c r="BC45" s="336"/>
      <c r="BD45" s="336"/>
      <c r="BE45" s="336"/>
      <c r="BF45" s="336"/>
      <c r="BG45" s="336"/>
      <c r="BH45" s="336"/>
      <c r="BI45" s="336"/>
      <c r="BJ45" s="336"/>
      <c r="BK45" s="336"/>
      <c r="BL45" s="336"/>
      <c r="BM45" s="336"/>
      <c r="BN45" s="336"/>
      <c r="BO45" s="336"/>
      <c r="BP45" s="336"/>
      <c r="BQ45" s="336"/>
      <c r="BR45" s="336"/>
      <c r="BS45" s="336"/>
      <c r="BT45" s="336"/>
      <c r="BU45" s="336"/>
      <c r="BV45" s="336"/>
      <c r="BW45" s="336"/>
      <c r="BX45" s="336"/>
      <c r="BY45" s="336"/>
      <c r="BZ45" s="336"/>
      <c r="CA45" s="336"/>
      <c r="CB45" s="337"/>
    </row>
    <row r="46" spans="1:80" x14ac:dyDescent="0.2">
      <c r="A46" s="151"/>
      <c r="B46" s="152"/>
      <c r="C46" s="152"/>
      <c r="D46" s="152"/>
      <c r="E46" s="153"/>
      <c r="F46" s="249"/>
      <c r="G46" s="330"/>
      <c r="H46" s="330"/>
      <c r="I46" s="330"/>
      <c r="J46" s="330"/>
      <c r="K46" s="330"/>
      <c r="L46" s="330"/>
      <c r="M46" s="330"/>
      <c r="N46" s="330"/>
      <c r="O46" s="330"/>
      <c r="P46" s="330"/>
      <c r="Q46" s="330"/>
      <c r="R46" s="330"/>
      <c r="S46" s="330"/>
      <c r="T46" s="330"/>
      <c r="U46" s="330"/>
      <c r="V46" s="330"/>
      <c r="W46" s="330"/>
      <c r="X46" s="330"/>
      <c r="Y46" s="330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0"/>
      <c r="AO46" s="330"/>
      <c r="AP46" s="330"/>
      <c r="AQ46" s="330"/>
      <c r="AR46" s="330"/>
      <c r="AS46" s="331"/>
      <c r="AT46" s="335"/>
      <c r="AU46" s="336"/>
      <c r="AV46" s="336"/>
      <c r="AW46" s="336"/>
      <c r="AX46" s="336"/>
      <c r="AY46" s="336"/>
      <c r="AZ46" s="336"/>
      <c r="BA46" s="336"/>
      <c r="BB46" s="336"/>
      <c r="BC46" s="336"/>
      <c r="BD46" s="336"/>
      <c r="BE46" s="336"/>
      <c r="BF46" s="336"/>
      <c r="BG46" s="336"/>
      <c r="BH46" s="336"/>
      <c r="BI46" s="336"/>
      <c r="BJ46" s="336"/>
      <c r="BK46" s="336"/>
      <c r="BL46" s="336"/>
      <c r="BM46" s="336"/>
      <c r="BN46" s="336"/>
      <c r="BO46" s="336"/>
      <c r="BP46" s="336"/>
      <c r="BQ46" s="336"/>
      <c r="BR46" s="336"/>
      <c r="BS46" s="336"/>
      <c r="BT46" s="336"/>
      <c r="BU46" s="336"/>
      <c r="BV46" s="336"/>
      <c r="BW46" s="336"/>
      <c r="BX46" s="336"/>
      <c r="BY46" s="336"/>
      <c r="BZ46" s="336"/>
      <c r="CA46" s="336"/>
      <c r="CB46" s="337"/>
    </row>
    <row r="47" spans="1:80" x14ac:dyDescent="0.2">
      <c r="A47" s="124"/>
      <c r="B47" s="125"/>
      <c r="C47" s="125"/>
      <c r="D47" s="125"/>
      <c r="E47" s="126"/>
      <c r="F47" s="332"/>
      <c r="G47" s="333"/>
      <c r="H47" s="333"/>
      <c r="I47" s="333"/>
      <c r="J47" s="333"/>
      <c r="K47" s="333"/>
      <c r="L47" s="333"/>
      <c r="M47" s="333"/>
      <c r="N47" s="333"/>
      <c r="O47" s="333"/>
      <c r="P47" s="333"/>
      <c r="Q47" s="333"/>
      <c r="R47" s="333"/>
      <c r="S47" s="333"/>
      <c r="T47" s="333"/>
      <c r="U47" s="333"/>
      <c r="V47" s="333"/>
      <c r="W47" s="333"/>
      <c r="X47" s="333"/>
      <c r="Y47" s="333"/>
      <c r="Z47" s="333"/>
      <c r="AA47" s="333"/>
      <c r="AB47" s="333"/>
      <c r="AC47" s="333"/>
      <c r="AD47" s="333"/>
      <c r="AE47" s="333"/>
      <c r="AF47" s="333"/>
      <c r="AG47" s="333"/>
      <c r="AH47" s="333"/>
      <c r="AI47" s="333"/>
      <c r="AJ47" s="333"/>
      <c r="AK47" s="333"/>
      <c r="AL47" s="333"/>
      <c r="AM47" s="333"/>
      <c r="AN47" s="333"/>
      <c r="AO47" s="333"/>
      <c r="AP47" s="333"/>
      <c r="AQ47" s="333"/>
      <c r="AR47" s="333"/>
      <c r="AS47" s="334"/>
      <c r="AT47" s="238"/>
      <c r="AU47" s="239"/>
      <c r="AV47" s="239"/>
      <c r="AW47" s="239"/>
      <c r="AX47" s="239"/>
      <c r="AY47" s="239"/>
      <c r="AZ47" s="239"/>
      <c r="BA47" s="239"/>
      <c r="BB47" s="239"/>
      <c r="BC47" s="239"/>
      <c r="BD47" s="239"/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40"/>
    </row>
    <row r="51" spans="1:80" ht="15" customHeight="1" x14ac:dyDescent="0.2">
      <c r="A51" s="101" t="s">
        <v>829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 t="s">
        <v>834</v>
      </c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</row>
    <row r="52" spans="1:80" s="14" customFormat="1" ht="10.5" x14ac:dyDescent="0.25">
      <c r="A52" s="102" t="s">
        <v>831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 t="s">
        <v>832</v>
      </c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 t="s">
        <v>833</v>
      </c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</row>
    <row r="53" spans="1:80" x14ac:dyDescent="0.2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</row>
  </sheetData>
  <mergeCells count="48">
    <mergeCell ref="AT16:CB17"/>
    <mergeCell ref="AT18:CB19"/>
    <mergeCell ref="AT20:CB21"/>
    <mergeCell ref="AT22:CB23"/>
    <mergeCell ref="AT24:CB30"/>
    <mergeCell ref="A51:AC51"/>
    <mergeCell ref="AD51:BI51"/>
    <mergeCell ref="BJ51:CB51"/>
    <mergeCell ref="A52:AC52"/>
    <mergeCell ref="AD52:BI52"/>
    <mergeCell ref="BJ52:CB52"/>
    <mergeCell ref="A43:E47"/>
    <mergeCell ref="F43:AS47"/>
    <mergeCell ref="AT43:CB47"/>
    <mergeCell ref="A37:E42"/>
    <mergeCell ref="F37:AS42"/>
    <mergeCell ref="AT37:CB42"/>
    <mergeCell ref="A31:E36"/>
    <mergeCell ref="F31:AS36"/>
    <mergeCell ref="AT31:CB36"/>
    <mergeCell ref="A24:E30"/>
    <mergeCell ref="F24:AS30"/>
    <mergeCell ref="A20:E21"/>
    <mergeCell ref="F20:AS20"/>
    <mergeCell ref="F21:AS21"/>
    <mergeCell ref="A22:E23"/>
    <mergeCell ref="F22:AS22"/>
    <mergeCell ref="F23:AS23"/>
    <mergeCell ref="A16:E17"/>
    <mergeCell ref="F16:AS16"/>
    <mergeCell ref="F17:AS17"/>
    <mergeCell ref="A18:E19"/>
    <mergeCell ref="F18:AS18"/>
    <mergeCell ref="F19:AS19"/>
    <mergeCell ref="A12:E12"/>
    <mergeCell ref="F12:AS12"/>
    <mergeCell ref="AT12:CB12"/>
    <mergeCell ref="A13:E15"/>
    <mergeCell ref="F13:AS13"/>
    <mergeCell ref="F14:AS14"/>
    <mergeCell ref="F15:AS15"/>
    <mergeCell ref="AT13:CB15"/>
    <mergeCell ref="D9:BY9"/>
    <mergeCell ref="A3:CB3"/>
    <mergeCell ref="A4:CB4"/>
    <mergeCell ref="A5:CB5"/>
    <mergeCell ref="A6:CB6"/>
    <mergeCell ref="D8:BY8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21"/>
  <sheetViews>
    <sheetView zoomScaleNormal="100" workbookViewId="0">
      <selection activeCell="AA25" sqref="AA25"/>
    </sheetView>
  </sheetViews>
  <sheetFormatPr defaultColWidth="1.140625" defaultRowHeight="12.75" x14ac:dyDescent="0.2"/>
  <cols>
    <col min="1" max="16384" width="1.140625" style="10"/>
  </cols>
  <sheetData>
    <row r="1" spans="1:80" x14ac:dyDescent="0.2">
      <c r="CB1" s="11"/>
    </row>
    <row r="2" spans="1:80" x14ac:dyDescent="0.2">
      <c r="CB2" s="11"/>
    </row>
    <row r="3" spans="1:80" s="12" customFormat="1" ht="15.75" x14ac:dyDescent="0.25">
      <c r="A3" s="84" t="s">
        <v>19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84" t="s">
        <v>13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6" spans="1:80" ht="15" customHeight="1" x14ac:dyDescent="0.25">
      <c r="D6" s="85" t="s">
        <v>11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</row>
    <row r="7" spans="1:80" s="13" customFormat="1" ht="10.5" x14ac:dyDescent="0.2">
      <c r="D7" s="86" t="s">
        <v>2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10" spans="1:80" ht="15" customHeight="1" x14ac:dyDescent="0.2">
      <c r="A10" s="87" t="s">
        <v>729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8">
        <v>791</v>
      </c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90"/>
    </row>
    <row r="11" spans="1:80" ht="26.25" customHeight="1" x14ac:dyDescent="0.2">
      <c r="A11" s="94" t="s">
        <v>14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1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3"/>
    </row>
    <row r="12" spans="1:80" ht="24" customHeight="1" x14ac:dyDescent="0.2">
      <c r="A12" s="87" t="s">
        <v>15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>
        <f>'Форма 1.1.'!Q26</f>
        <v>21.14</v>
      </c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90"/>
    </row>
    <row r="13" spans="1:80" ht="23.25" customHeight="1" x14ac:dyDescent="0.25">
      <c r="A13" s="94" t="s">
        <v>16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1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3"/>
    </row>
    <row r="14" spans="1:80" ht="19.5" customHeight="1" x14ac:dyDescent="0.2">
      <c r="A14" s="87" t="s">
        <v>17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95">
        <f>AT12/AT10</f>
        <v>2.672566371681416E-2</v>
      </c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7"/>
    </row>
    <row r="15" spans="1:80" ht="24" customHeight="1" x14ac:dyDescent="0.25">
      <c r="A15" s="94" t="s">
        <v>18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8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100"/>
    </row>
    <row r="18" spans="1:80" x14ac:dyDescent="0.2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</row>
    <row r="19" spans="1:80" ht="15" customHeight="1" x14ac:dyDescent="0.2">
      <c r="A19" s="101" t="s">
        <v>829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 t="s">
        <v>834</v>
      </c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101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101"/>
    </row>
    <row r="20" spans="1:80" s="14" customFormat="1" ht="10.5" x14ac:dyDescent="0.25">
      <c r="A20" s="102" t="s">
        <v>831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 t="s">
        <v>832</v>
      </c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 t="s">
        <v>833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</row>
    <row r="21" spans="1:80" x14ac:dyDescent="0.2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</row>
  </sheetData>
  <mergeCells count="19">
    <mergeCell ref="A19:AC19"/>
    <mergeCell ref="AD19:BI19"/>
    <mergeCell ref="BJ19:CB19"/>
    <mergeCell ref="A20:AC20"/>
    <mergeCell ref="AD20:BI20"/>
    <mergeCell ref="BJ20:CB20"/>
    <mergeCell ref="A12:AS12"/>
    <mergeCell ref="AT12:CB13"/>
    <mergeCell ref="A13:AS13"/>
    <mergeCell ref="A14:AS14"/>
    <mergeCell ref="AT14:CB15"/>
    <mergeCell ref="A15:AS15"/>
    <mergeCell ref="A3:CB3"/>
    <mergeCell ref="A4:CB4"/>
    <mergeCell ref="D6:BY6"/>
    <mergeCell ref="D7:BY7"/>
    <mergeCell ref="A10:AS10"/>
    <mergeCell ref="AT10:CB11"/>
    <mergeCell ref="A11:AS1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54"/>
  <sheetViews>
    <sheetView zoomScaleNormal="100" workbookViewId="0">
      <selection activeCell="DR52" sqref="DR52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63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103" t="s">
        <v>26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6" spans="1:80" ht="15" customHeight="1" x14ac:dyDescent="0.25">
      <c r="D6" s="85" t="s">
        <v>11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</row>
    <row r="7" spans="1:80" s="13" customFormat="1" ht="10.5" x14ac:dyDescent="0.2">
      <c r="D7" s="86" t="s">
        <v>27</v>
      </c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</row>
    <row r="10" spans="1:80" ht="12.75" customHeight="1" x14ac:dyDescent="0.2">
      <c r="A10" s="104" t="s">
        <v>20</v>
      </c>
      <c r="B10" s="105"/>
      <c r="C10" s="105"/>
      <c r="D10" s="106"/>
      <c r="E10" s="104" t="s">
        <v>28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6"/>
      <c r="AI10" s="104" t="s">
        <v>29</v>
      </c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6"/>
      <c r="BG10" s="104" t="s">
        <v>30</v>
      </c>
      <c r="BH10" s="105"/>
      <c r="BI10" s="105"/>
      <c r="BJ10" s="105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6"/>
    </row>
    <row r="11" spans="1:80" ht="12.75" customHeight="1" x14ac:dyDescent="0.2">
      <c r="A11" s="107" t="s">
        <v>22</v>
      </c>
      <c r="B11" s="108"/>
      <c r="C11" s="108"/>
      <c r="D11" s="109"/>
      <c r="E11" s="107" t="s">
        <v>31</v>
      </c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U11" s="108"/>
      <c r="V11" s="108"/>
      <c r="W11" s="108"/>
      <c r="X11" s="108"/>
      <c r="Y11" s="108"/>
      <c r="Z11" s="108"/>
      <c r="AA11" s="108"/>
      <c r="AB11" s="108"/>
      <c r="AC11" s="108"/>
      <c r="AD11" s="108"/>
      <c r="AE11" s="108"/>
      <c r="AF11" s="108"/>
      <c r="AG11" s="108"/>
      <c r="AH11" s="109"/>
      <c r="AI11" s="107" t="s">
        <v>32</v>
      </c>
      <c r="AJ11" s="108"/>
      <c r="AK11" s="108"/>
      <c r="AL11" s="108"/>
      <c r="AM11" s="108"/>
      <c r="AN11" s="108"/>
      <c r="AO11" s="108"/>
      <c r="AP11" s="108"/>
      <c r="AQ11" s="108"/>
      <c r="AR11" s="108"/>
      <c r="AS11" s="108"/>
      <c r="AT11" s="108"/>
      <c r="AU11" s="108"/>
      <c r="AV11" s="108"/>
      <c r="AW11" s="108"/>
      <c r="AX11" s="108"/>
      <c r="AY11" s="108"/>
      <c r="AZ11" s="108"/>
      <c r="BA11" s="108"/>
      <c r="BB11" s="108"/>
      <c r="BC11" s="108"/>
      <c r="BD11" s="108"/>
      <c r="BE11" s="108"/>
      <c r="BF11" s="109"/>
      <c r="BG11" s="107" t="s">
        <v>33</v>
      </c>
      <c r="BH11" s="108"/>
      <c r="BI11" s="108"/>
      <c r="BJ11" s="108"/>
      <c r="BK11" s="108"/>
      <c r="BL11" s="108"/>
      <c r="BM11" s="108"/>
      <c r="BN11" s="108"/>
      <c r="BO11" s="108"/>
      <c r="BP11" s="108"/>
      <c r="BQ11" s="108"/>
      <c r="BR11" s="108"/>
      <c r="BS11" s="108"/>
      <c r="BT11" s="108"/>
      <c r="BU11" s="108"/>
      <c r="BV11" s="108"/>
      <c r="BW11" s="108"/>
      <c r="BX11" s="108"/>
      <c r="BY11" s="108"/>
      <c r="BZ11" s="108"/>
      <c r="CA11" s="108"/>
      <c r="CB11" s="109"/>
    </row>
    <row r="12" spans="1:80" ht="12.75" customHeight="1" x14ac:dyDescent="0.2">
      <c r="A12" s="107"/>
      <c r="B12" s="108"/>
      <c r="C12" s="108"/>
      <c r="D12" s="109"/>
      <c r="E12" s="107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9"/>
      <c r="AI12" s="107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9"/>
      <c r="BG12" s="107" t="s">
        <v>34</v>
      </c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9"/>
    </row>
    <row r="13" spans="1:80" ht="12.75" customHeight="1" x14ac:dyDescent="0.2">
      <c r="A13" s="107"/>
      <c r="B13" s="108"/>
      <c r="C13" s="108"/>
      <c r="D13" s="109"/>
      <c r="E13" s="107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9"/>
      <c r="AI13" s="107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9"/>
      <c r="BG13" s="107" t="s">
        <v>35</v>
      </c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9"/>
    </row>
    <row r="14" spans="1:80" ht="12.75" customHeight="1" x14ac:dyDescent="0.2">
      <c r="A14" s="110"/>
      <c r="B14" s="101"/>
      <c r="C14" s="101"/>
      <c r="D14" s="111"/>
      <c r="E14" s="110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11"/>
      <c r="AI14" s="110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11"/>
      <c r="BG14" s="110" t="s">
        <v>36</v>
      </c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111"/>
    </row>
    <row r="15" spans="1:80" ht="12.75" customHeight="1" x14ac:dyDescent="0.2">
      <c r="A15" s="112">
        <v>1</v>
      </c>
      <c r="B15" s="113"/>
      <c r="C15" s="113"/>
      <c r="D15" s="114"/>
      <c r="E15" s="118" t="s">
        <v>37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20"/>
      <c r="AI15" s="121">
        <v>202.26599999999999</v>
      </c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3"/>
      <c r="BG15" s="127" t="s">
        <v>64</v>
      </c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</row>
    <row r="16" spans="1:80" ht="12.75" customHeight="1" x14ac:dyDescent="0.2">
      <c r="A16" s="115"/>
      <c r="B16" s="116"/>
      <c r="C16" s="116"/>
      <c r="D16" s="117"/>
      <c r="E16" s="133" t="s">
        <v>38</v>
      </c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5"/>
      <c r="AI16" s="124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  <c r="BC16" s="125"/>
      <c r="BD16" s="125"/>
      <c r="BE16" s="125"/>
      <c r="BF16" s="126"/>
      <c r="BG16" s="130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</row>
    <row r="17" spans="1:80" ht="12.75" customHeight="1" x14ac:dyDescent="0.2">
      <c r="A17" s="112" t="s">
        <v>39</v>
      </c>
      <c r="B17" s="113"/>
      <c r="C17" s="113"/>
      <c r="D17" s="114"/>
      <c r="E17" s="118" t="s">
        <v>40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20"/>
      <c r="AI17" s="121">
        <v>52.662999999999997</v>
      </c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3"/>
      <c r="BG17" s="127" t="s">
        <v>64</v>
      </c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9"/>
    </row>
    <row r="18" spans="1:80" ht="12.75" customHeight="1" x14ac:dyDescent="0.2">
      <c r="A18" s="136"/>
      <c r="B18" s="137"/>
      <c r="C18" s="137"/>
      <c r="D18" s="138"/>
      <c r="E18" s="148" t="s">
        <v>41</v>
      </c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50"/>
      <c r="AI18" s="151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3"/>
      <c r="BG18" s="154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5"/>
      <c r="BY18" s="155"/>
      <c r="BZ18" s="155"/>
      <c r="CA18" s="155"/>
      <c r="CB18" s="156"/>
    </row>
    <row r="19" spans="1:80" ht="12.75" customHeight="1" x14ac:dyDescent="0.2">
      <c r="A19" s="115"/>
      <c r="B19" s="116"/>
      <c r="C19" s="116"/>
      <c r="D19" s="117"/>
      <c r="E19" s="133" t="s">
        <v>42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5"/>
      <c r="AI19" s="124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6"/>
      <c r="BG19" s="130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2"/>
    </row>
    <row r="20" spans="1:80" ht="12.75" customHeight="1" x14ac:dyDescent="0.2">
      <c r="A20" s="112" t="s">
        <v>43</v>
      </c>
      <c r="B20" s="113"/>
      <c r="C20" s="113"/>
      <c r="D20" s="114"/>
      <c r="E20" s="118" t="s">
        <v>44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20"/>
      <c r="AI20" s="139">
        <f>AI17/AI15*100</f>
        <v>26.036506382684188</v>
      </c>
      <c r="AJ20" s="140"/>
      <c r="AK20" s="140"/>
      <c r="AL20" s="140"/>
      <c r="AM20" s="140"/>
      <c r="AN20" s="140"/>
      <c r="AO20" s="140"/>
      <c r="AP20" s="140"/>
      <c r="AQ20" s="140"/>
      <c r="AR20" s="140"/>
      <c r="AS20" s="140"/>
      <c r="AT20" s="140"/>
      <c r="AU20" s="140"/>
      <c r="AV20" s="140"/>
      <c r="AW20" s="140"/>
      <c r="AX20" s="140"/>
      <c r="AY20" s="140"/>
      <c r="AZ20" s="140"/>
      <c r="BA20" s="140"/>
      <c r="BB20" s="140"/>
      <c r="BC20" s="140"/>
      <c r="BD20" s="140"/>
      <c r="BE20" s="140"/>
      <c r="BF20" s="141"/>
      <c r="BG20" s="118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20"/>
    </row>
    <row r="21" spans="1:80" ht="12.75" customHeight="1" x14ac:dyDescent="0.2">
      <c r="A21" s="136"/>
      <c r="B21" s="137"/>
      <c r="C21" s="137"/>
      <c r="D21" s="138"/>
      <c r="E21" s="148" t="s">
        <v>45</v>
      </c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50"/>
      <c r="AI21" s="142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4"/>
      <c r="BG21" s="148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50"/>
    </row>
    <row r="22" spans="1:80" ht="12.75" customHeight="1" x14ac:dyDescent="0.2">
      <c r="A22" s="136"/>
      <c r="B22" s="137"/>
      <c r="C22" s="137"/>
      <c r="D22" s="138"/>
      <c r="E22" s="148" t="s">
        <v>46</v>
      </c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50"/>
      <c r="AI22" s="142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4"/>
      <c r="BG22" s="148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50"/>
    </row>
    <row r="23" spans="1:80" ht="12.75" customHeight="1" x14ac:dyDescent="0.2">
      <c r="A23" s="115"/>
      <c r="B23" s="116"/>
      <c r="C23" s="116"/>
      <c r="D23" s="117"/>
      <c r="E23" s="133" t="s">
        <v>47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5"/>
      <c r="AI23" s="145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7"/>
      <c r="BG23" s="133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5"/>
    </row>
    <row r="24" spans="1:80" ht="17.25" customHeight="1" x14ac:dyDescent="0.2">
      <c r="A24" s="112" t="s">
        <v>48</v>
      </c>
      <c r="B24" s="113"/>
      <c r="C24" s="113"/>
      <c r="D24" s="114"/>
      <c r="E24" s="118" t="s">
        <v>49</v>
      </c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  <c r="AI24" s="157">
        <f>SUM('Форма 1.2.'!AT10:CB11)</f>
        <v>791</v>
      </c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  <c r="BD24" s="122"/>
      <c r="BE24" s="122"/>
      <c r="BF24" s="123"/>
      <c r="BG24" s="158" t="s">
        <v>65</v>
      </c>
      <c r="BH24" s="159"/>
      <c r="BI24" s="159"/>
      <c r="BJ24" s="159"/>
      <c r="BK24" s="159"/>
      <c r="BL24" s="159"/>
      <c r="BM24" s="159"/>
      <c r="BN24" s="159"/>
      <c r="BO24" s="159"/>
      <c r="BP24" s="159"/>
      <c r="BQ24" s="159"/>
      <c r="BR24" s="159"/>
      <c r="BS24" s="159"/>
      <c r="BT24" s="159"/>
      <c r="BU24" s="159"/>
      <c r="BV24" s="159"/>
      <c r="BW24" s="159"/>
      <c r="BX24" s="159"/>
      <c r="BY24" s="159"/>
      <c r="BZ24" s="159"/>
      <c r="CA24" s="159"/>
      <c r="CB24" s="160"/>
    </row>
    <row r="25" spans="1:80" ht="17.25" customHeight="1" x14ac:dyDescent="0.2">
      <c r="A25" s="136"/>
      <c r="B25" s="137"/>
      <c r="C25" s="137"/>
      <c r="D25" s="138"/>
      <c r="E25" s="148" t="s">
        <v>50</v>
      </c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50"/>
      <c r="AI25" s="151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3"/>
      <c r="BG25" s="161"/>
      <c r="BH25" s="162"/>
      <c r="BI25" s="162"/>
      <c r="BJ25" s="162"/>
      <c r="BK25" s="162"/>
      <c r="BL25" s="162"/>
      <c r="BM25" s="162"/>
      <c r="BN25" s="162"/>
      <c r="BO25" s="162"/>
      <c r="BP25" s="162"/>
      <c r="BQ25" s="162"/>
      <c r="BR25" s="162"/>
      <c r="BS25" s="162"/>
      <c r="BT25" s="162"/>
      <c r="BU25" s="162"/>
      <c r="BV25" s="162"/>
      <c r="BW25" s="162"/>
      <c r="BX25" s="162"/>
      <c r="BY25" s="162"/>
      <c r="BZ25" s="162"/>
      <c r="CA25" s="162"/>
      <c r="CB25" s="163"/>
    </row>
    <row r="26" spans="1:80" ht="17.25" customHeight="1" x14ac:dyDescent="0.2">
      <c r="A26" s="115"/>
      <c r="B26" s="116"/>
      <c r="C26" s="116"/>
      <c r="D26" s="117"/>
      <c r="E26" s="133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5"/>
      <c r="AI26" s="124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25"/>
      <c r="BF26" s="126"/>
      <c r="BG26" s="164"/>
      <c r="BH26" s="165"/>
      <c r="BI26" s="165"/>
      <c r="BJ26" s="165"/>
      <c r="BK26" s="165"/>
      <c r="BL26" s="165"/>
      <c r="BM26" s="165"/>
      <c r="BN26" s="165"/>
      <c r="BO26" s="165"/>
      <c r="BP26" s="165"/>
      <c r="BQ26" s="165"/>
      <c r="BR26" s="165"/>
      <c r="BS26" s="165"/>
      <c r="BT26" s="165"/>
      <c r="BU26" s="165"/>
      <c r="BV26" s="165"/>
      <c r="BW26" s="165"/>
      <c r="BX26" s="165"/>
      <c r="BY26" s="165"/>
      <c r="BZ26" s="165"/>
      <c r="CA26" s="165"/>
      <c r="CB26" s="166"/>
    </row>
    <row r="27" spans="1:80" ht="45.75" customHeight="1" x14ac:dyDescent="0.2">
      <c r="A27" s="167" t="s">
        <v>51</v>
      </c>
      <c r="B27" s="167"/>
      <c r="C27" s="167"/>
      <c r="D27" s="167"/>
      <c r="E27" s="168" t="s">
        <v>52</v>
      </c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169"/>
      <c r="AC27" s="169"/>
      <c r="AD27" s="169"/>
      <c r="AE27" s="169"/>
      <c r="AF27" s="169"/>
      <c r="AG27" s="169"/>
      <c r="AH27" s="170"/>
      <c r="AI27" s="171">
        <v>190</v>
      </c>
      <c r="AJ27" s="172"/>
      <c r="AK27" s="172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3"/>
      <c r="BG27" s="174" t="s">
        <v>66</v>
      </c>
      <c r="BH27" s="175"/>
      <c r="BI27" s="175"/>
      <c r="BJ27" s="175"/>
      <c r="BK27" s="175"/>
      <c r="BL27" s="175"/>
      <c r="BM27" s="175"/>
      <c r="BN27" s="175"/>
      <c r="BO27" s="175"/>
      <c r="BP27" s="175"/>
      <c r="BQ27" s="175"/>
      <c r="BR27" s="175"/>
      <c r="BS27" s="175"/>
      <c r="BT27" s="175"/>
      <c r="BU27" s="175"/>
      <c r="BV27" s="175"/>
      <c r="BW27" s="175"/>
      <c r="BX27" s="175"/>
      <c r="BY27" s="175"/>
      <c r="BZ27" s="175"/>
      <c r="CA27" s="175"/>
      <c r="CB27" s="176"/>
    </row>
    <row r="28" spans="1:80" ht="60" customHeight="1" x14ac:dyDescent="0.2">
      <c r="A28" s="167" t="s">
        <v>53</v>
      </c>
      <c r="B28" s="167"/>
      <c r="C28" s="167"/>
      <c r="D28" s="167"/>
      <c r="E28" s="177" t="s">
        <v>54</v>
      </c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8"/>
      <c r="X28" s="178"/>
      <c r="Y28" s="178"/>
      <c r="Z28" s="178"/>
      <c r="AA28" s="178"/>
      <c r="AB28" s="178"/>
      <c r="AC28" s="178"/>
      <c r="AD28" s="178"/>
      <c r="AE28" s="178"/>
      <c r="AF28" s="178"/>
      <c r="AG28" s="178"/>
      <c r="AH28" s="179"/>
      <c r="AI28" s="180">
        <v>18.100000000000001</v>
      </c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2"/>
      <c r="BG28" s="183" t="s">
        <v>67</v>
      </c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5"/>
    </row>
    <row r="29" spans="1:80" ht="12.75" customHeight="1" x14ac:dyDescent="0.2">
      <c r="A29" s="112" t="s">
        <v>55</v>
      </c>
      <c r="B29" s="113"/>
      <c r="C29" s="113"/>
      <c r="D29" s="114"/>
      <c r="E29" s="118" t="s">
        <v>56</v>
      </c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20"/>
      <c r="AI29" s="121">
        <v>6</v>
      </c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3"/>
      <c r="BG29" s="112" t="s">
        <v>57</v>
      </c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4"/>
    </row>
    <row r="30" spans="1:80" ht="12.75" customHeight="1" x14ac:dyDescent="0.2">
      <c r="A30" s="136"/>
      <c r="B30" s="137"/>
      <c r="C30" s="137"/>
      <c r="D30" s="138"/>
      <c r="E30" s="148" t="s">
        <v>58</v>
      </c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50"/>
      <c r="AI30" s="151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3"/>
      <c r="BG30" s="136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  <c r="CA30" s="137"/>
      <c r="CB30" s="138"/>
    </row>
    <row r="31" spans="1:80" ht="12.75" customHeight="1" x14ac:dyDescent="0.25">
      <c r="A31" s="115"/>
      <c r="B31" s="116"/>
      <c r="C31" s="116"/>
      <c r="D31" s="117"/>
      <c r="E31" s="133" t="s">
        <v>59</v>
      </c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5"/>
      <c r="AI31" s="124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6"/>
      <c r="BG31" s="115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7"/>
    </row>
    <row r="32" spans="1:80" ht="12.75" customHeight="1" x14ac:dyDescent="0.2">
      <c r="A32" s="112" t="s">
        <v>60</v>
      </c>
      <c r="B32" s="113"/>
      <c r="C32" s="113"/>
      <c r="D32" s="114"/>
      <c r="E32" s="118" t="s">
        <v>56</v>
      </c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20"/>
      <c r="AI32" s="121">
        <v>6</v>
      </c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  <c r="BD32" s="122"/>
      <c r="BE32" s="122"/>
      <c r="BF32" s="123"/>
      <c r="BG32" s="112" t="s">
        <v>57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4"/>
    </row>
    <row r="33" spans="1:80" ht="12.75" customHeight="1" x14ac:dyDescent="0.2">
      <c r="A33" s="136"/>
      <c r="B33" s="137"/>
      <c r="C33" s="137"/>
      <c r="D33" s="138"/>
      <c r="E33" s="148" t="s">
        <v>58</v>
      </c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50"/>
      <c r="AI33" s="151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3"/>
      <c r="BG33" s="136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  <c r="CA33" s="137"/>
      <c r="CB33" s="138"/>
    </row>
    <row r="34" spans="1:80" ht="12.75" customHeight="1" x14ac:dyDescent="0.25">
      <c r="A34" s="115"/>
      <c r="B34" s="116"/>
      <c r="C34" s="116"/>
      <c r="D34" s="117"/>
      <c r="E34" s="133" t="s">
        <v>61</v>
      </c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5"/>
      <c r="AI34" s="124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6"/>
      <c r="BG34" s="115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7"/>
    </row>
    <row r="38" spans="1:80" x14ac:dyDescent="0.2">
      <c r="A38" s="101" t="s">
        <v>829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 t="s">
        <v>834</v>
      </c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</row>
    <row r="39" spans="1:80" x14ac:dyDescent="0.2">
      <c r="A39" s="102" t="s">
        <v>831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 t="s">
        <v>832</v>
      </c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 t="s">
        <v>833</v>
      </c>
      <c r="BK39" s="102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</row>
    <row r="40" spans="1:80" x14ac:dyDescent="0.2">
      <c r="A40" s="64"/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</row>
    <row r="45" spans="1:80" s="1" customFormat="1" ht="11.25" customHeight="1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80" s="1" customFormat="1" ht="11.25" customHeight="1" x14ac:dyDescent="0.2">
      <c r="A46" s="186" t="s">
        <v>62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6"/>
      <c r="AX46" s="186"/>
      <c r="AY46" s="186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6"/>
      <c r="BK46" s="186"/>
      <c r="BL46" s="186"/>
      <c r="BM46" s="186"/>
      <c r="BN46" s="186"/>
      <c r="BO46" s="186"/>
      <c r="BP46" s="186"/>
      <c r="BQ46" s="186"/>
      <c r="BR46" s="186"/>
      <c r="BS46" s="186"/>
      <c r="BT46" s="186"/>
      <c r="BU46" s="186"/>
      <c r="BV46" s="186"/>
      <c r="BW46" s="186"/>
      <c r="BX46" s="186"/>
      <c r="BY46" s="186"/>
      <c r="BZ46" s="186"/>
      <c r="CA46" s="186"/>
      <c r="CB46" s="186"/>
    </row>
    <row r="47" spans="1:80" s="1" customFormat="1" ht="11.25" x14ac:dyDescent="0.2">
      <c r="A47" s="186"/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6"/>
      <c r="AX47" s="186"/>
      <c r="AY47" s="186"/>
      <c r="AZ47" s="186"/>
      <c r="BA47" s="186"/>
      <c r="BB47" s="186"/>
      <c r="BC47" s="186"/>
      <c r="BD47" s="186"/>
      <c r="BE47" s="186"/>
      <c r="BF47" s="186"/>
      <c r="BG47" s="186"/>
      <c r="BH47" s="186"/>
      <c r="BI47" s="186"/>
      <c r="BJ47" s="186"/>
      <c r="BK47" s="186"/>
      <c r="BL47" s="186"/>
      <c r="BM47" s="186"/>
      <c r="BN47" s="186"/>
      <c r="BO47" s="186"/>
      <c r="BP47" s="186"/>
      <c r="BQ47" s="186"/>
      <c r="BR47" s="186"/>
      <c r="BS47" s="186"/>
      <c r="BT47" s="186"/>
      <c r="BU47" s="186"/>
      <c r="BV47" s="186"/>
      <c r="BW47" s="186"/>
      <c r="BX47" s="186"/>
      <c r="BY47" s="186"/>
      <c r="BZ47" s="186"/>
      <c r="CA47" s="186"/>
      <c r="CB47" s="186"/>
    </row>
    <row r="48" spans="1:80" s="1" customFormat="1" ht="11.25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</row>
    <row r="49" spans="1:80" s="1" customFormat="1" ht="11.25" x14ac:dyDescent="0.2">
      <c r="A49" s="186"/>
      <c r="B49" s="186"/>
      <c r="C49" s="186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86"/>
      <c r="AO49" s="186"/>
      <c r="AP49" s="186"/>
      <c r="AQ49" s="186"/>
      <c r="AR49" s="186"/>
      <c r="AS49" s="186"/>
      <c r="AT49" s="186"/>
      <c r="AU49" s="186"/>
      <c r="AV49" s="186"/>
      <c r="AW49" s="186"/>
      <c r="AX49" s="186"/>
      <c r="AY49" s="186"/>
      <c r="AZ49" s="186"/>
      <c r="BA49" s="186"/>
      <c r="BB49" s="186"/>
      <c r="BC49" s="186"/>
      <c r="BD49" s="186"/>
      <c r="BE49" s="186"/>
      <c r="BF49" s="186"/>
      <c r="BG49" s="186"/>
      <c r="BH49" s="186"/>
      <c r="BI49" s="186"/>
      <c r="BJ49" s="186"/>
      <c r="BK49" s="186"/>
      <c r="BL49" s="186"/>
      <c r="BM49" s="186"/>
      <c r="BN49" s="186"/>
      <c r="BO49" s="186"/>
      <c r="BP49" s="186"/>
      <c r="BQ49" s="186"/>
      <c r="BR49" s="186"/>
      <c r="BS49" s="186"/>
      <c r="BT49" s="186"/>
      <c r="BU49" s="186"/>
      <c r="BV49" s="186"/>
      <c r="BW49" s="186"/>
      <c r="BX49" s="186"/>
      <c r="BY49" s="186"/>
      <c r="BZ49" s="186"/>
      <c r="CA49" s="186"/>
      <c r="CB49" s="186"/>
    </row>
    <row r="50" spans="1:80" s="1" customFormat="1" ht="11.25" x14ac:dyDescent="0.2">
      <c r="A50" s="186"/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86"/>
      <c r="AO50" s="186"/>
      <c r="AP50" s="186"/>
      <c r="AQ50" s="186"/>
      <c r="AR50" s="186"/>
      <c r="AS50" s="186"/>
      <c r="AT50" s="186"/>
      <c r="AU50" s="186"/>
      <c r="AV50" s="186"/>
      <c r="AW50" s="186"/>
      <c r="AX50" s="186"/>
      <c r="AY50" s="186"/>
      <c r="AZ50" s="186"/>
      <c r="BA50" s="186"/>
      <c r="BB50" s="186"/>
      <c r="BC50" s="186"/>
      <c r="BD50" s="186"/>
      <c r="BE50" s="186"/>
      <c r="BF50" s="186"/>
      <c r="BG50" s="186"/>
      <c r="BH50" s="186"/>
      <c r="BI50" s="186"/>
      <c r="BJ50" s="186"/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86"/>
      <c r="BZ50" s="186"/>
      <c r="CA50" s="186"/>
      <c r="CB50" s="186"/>
    </row>
    <row r="51" spans="1:80" s="1" customFormat="1" ht="11.25" x14ac:dyDescent="0.2">
      <c r="A51" s="186"/>
      <c r="B51" s="186"/>
      <c r="C51" s="186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6"/>
      <c r="BP51" s="186"/>
      <c r="BQ51" s="186"/>
      <c r="BR51" s="186"/>
      <c r="BS51" s="186"/>
      <c r="BT51" s="186"/>
      <c r="BU51" s="186"/>
      <c r="BV51" s="186"/>
      <c r="BW51" s="186"/>
      <c r="BX51" s="186"/>
      <c r="BY51" s="186"/>
      <c r="BZ51" s="186"/>
      <c r="CA51" s="186"/>
      <c r="CB51" s="186"/>
    </row>
    <row r="52" spans="1:80" s="1" customFormat="1" ht="11.25" x14ac:dyDescent="0.2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6"/>
      <c r="BY52" s="186"/>
      <c r="BZ52" s="186"/>
      <c r="CA52" s="186"/>
      <c r="CB52" s="186"/>
    </row>
    <row r="53" spans="1:80" s="1" customFormat="1" ht="11.25" x14ac:dyDescent="0.2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AY53" s="186"/>
      <c r="AZ53" s="186"/>
      <c r="BA53" s="186"/>
      <c r="BB53" s="186"/>
      <c r="BC53" s="186"/>
      <c r="BD53" s="186"/>
      <c r="BE53" s="186"/>
      <c r="BF53" s="186"/>
      <c r="BG53" s="186"/>
      <c r="BH53" s="186"/>
      <c r="BI53" s="186"/>
      <c r="BJ53" s="186"/>
      <c r="BK53" s="186"/>
      <c r="BL53" s="186"/>
      <c r="BM53" s="186"/>
      <c r="BN53" s="186"/>
      <c r="BO53" s="186"/>
      <c r="BP53" s="186"/>
      <c r="BQ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</row>
    <row r="54" spans="1:80" s="1" customFormat="1" ht="11.25" x14ac:dyDescent="0.2">
      <c r="A54" s="186"/>
      <c r="B54" s="186"/>
      <c r="C54" s="186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6"/>
      <c r="BP54" s="186"/>
      <c r="BQ54" s="186"/>
      <c r="BR54" s="186"/>
      <c r="BS54" s="186"/>
      <c r="BT54" s="186"/>
      <c r="BU54" s="186"/>
      <c r="BV54" s="186"/>
      <c r="BW54" s="186"/>
      <c r="BX54" s="186"/>
      <c r="BY54" s="186"/>
      <c r="BZ54" s="186"/>
      <c r="CA54" s="186"/>
      <c r="CB54" s="186"/>
    </row>
  </sheetData>
  <mergeCells count="75">
    <mergeCell ref="A46:CB54"/>
    <mergeCell ref="A38:AC38"/>
    <mergeCell ref="AD38:BI38"/>
    <mergeCell ref="BJ38:CB38"/>
    <mergeCell ref="A39:AC39"/>
    <mergeCell ref="AD39:BI39"/>
    <mergeCell ref="BJ39:CB39"/>
    <mergeCell ref="A32:D34"/>
    <mergeCell ref="E32:AH32"/>
    <mergeCell ref="AI32:BF34"/>
    <mergeCell ref="BG32:CB34"/>
    <mergeCell ref="E33:AH33"/>
    <mergeCell ref="E34:AH34"/>
    <mergeCell ref="A29:D31"/>
    <mergeCell ref="E29:AH29"/>
    <mergeCell ref="AI29:BF31"/>
    <mergeCell ref="BG29:CB31"/>
    <mergeCell ref="E30:AH30"/>
    <mergeCell ref="E31:AH31"/>
    <mergeCell ref="A27:D27"/>
    <mergeCell ref="E27:AH27"/>
    <mergeCell ref="AI27:BF27"/>
    <mergeCell ref="BG27:CB27"/>
    <mergeCell ref="A28:D28"/>
    <mergeCell ref="E28:AH28"/>
    <mergeCell ref="AI28:BF28"/>
    <mergeCell ref="BG28:CB28"/>
    <mergeCell ref="A24:D26"/>
    <mergeCell ref="E24:AH24"/>
    <mergeCell ref="AI24:BF26"/>
    <mergeCell ref="BG24:CB26"/>
    <mergeCell ref="E25:AH25"/>
    <mergeCell ref="E26:AH26"/>
    <mergeCell ref="E19:AH19"/>
    <mergeCell ref="A20:D23"/>
    <mergeCell ref="E20:AH20"/>
    <mergeCell ref="AI20:BF23"/>
    <mergeCell ref="BG20:CB23"/>
    <mergeCell ref="E21:AH21"/>
    <mergeCell ref="E22:AH22"/>
    <mergeCell ref="E23:AH23"/>
    <mergeCell ref="A17:D19"/>
    <mergeCell ref="E17:AH17"/>
    <mergeCell ref="AI17:BF19"/>
    <mergeCell ref="BG17:CB19"/>
    <mergeCell ref="E18:AH18"/>
    <mergeCell ref="A15:D16"/>
    <mergeCell ref="E15:AH15"/>
    <mergeCell ref="AI15:BF16"/>
    <mergeCell ref="BG15:CB16"/>
    <mergeCell ref="E16:AH16"/>
    <mergeCell ref="A13:D13"/>
    <mergeCell ref="E13:AH13"/>
    <mergeCell ref="AI13:BF13"/>
    <mergeCell ref="BG13:CB13"/>
    <mergeCell ref="A14:D14"/>
    <mergeCell ref="E14:AH14"/>
    <mergeCell ref="AI14:BF14"/>
    <mergeCell ref="BG14:CB14"/>
    <mergeCell ref="A11:D11"/>
    <mergeCell ref="E11:AH11"/>
    <mergeCell ref="AI11:BF11"/>
    <mergeCell ref="BG11:CB11"/>
    <mergeCell ref="A12:D12"/>
    <mergeCell ref="E12:AH12"/>
    <mergeCell ref="AI12:BF12"/>
    <mergeCell ref="BG12:CB12"/>
    <mergeCell ref="A3:CB3"/>
    <mergeCell ref="A4:CB4"/>
    <mergeCell ref="D6:BY6"/>
    <mergeCell ref="D7:BY7"/>
    <mergeCell ref="A10:D10"/>
    <mergeCell ref="E10:AH10"/>
    <mergeCell ref="AI10:BF10"/>
    <mergeCell ref="BG10:CB10"/>
  </mergeCells>
  <pageMargins left="0.7" right="0.7" top="0.75" bottom="0.7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D102"/>
  <sheetViews>
    <sheetView topLeftCell="A64" zoomScaleNormal="100" workbookViewId="0">
      <selection activeCell="DE97" sqref="DE97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162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5" spans="1:80" ht="15" customHeight="1" x14ac:dyDescent="0.25">
      <c r="D5" s="85" t="s">
        <v>163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80" s="13" customFormat="1" ht="10.5" x14ac:dyDescent="0.2">
      <c r="D6" s="86" t="s">
        <v>68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9" spans="1:80" ht="12.75" customHeight="1" x14ac:dyDescent="0.2">
      <c r="A9" s="121" t="s">
        <v>69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3"/>
      <c r="AK9" s="187" t="s">
        <v>29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21" t="s">
        <v>70</v>
      </c>
      <c r="BD9" s="122"/>
      <c r="BE9" s="122"/>
      <c r="BF9" s="122"/>
      <c r="BG9" s="122"/>
      <c r="BH9" s="122"/>
      <c r="BI9" s="122"/>
      <c r="BJ9" s="122"/>
      <c r="BK9" s="123"/>
      <c r="BL9" s="121" t="s">
        <v>71</v>
      </c>
      <c r="BM9" s="122"/>
      <c r="BN9" s="122"/>
      <c r="BO9" s="122"/>
      <c r="BP9" s="122"/>
      <c r="BQ9" s="122"/>
      <c r="BR9" s="122"/>
      <c r="BS9" s="122"/>
      <c r="BT9" s="123"/>
      <c r="BU9" s="121" t="s">
        <v>72</v>
      </c>
      <c r="BV9" s="122"/>
      <c r="BW9" s="122"/>
      <c r="BX9" s="122"/>
      <c r="BY9" s="122"/>
      <c r="BZ9" s="122"/>
      <c r="CA9" s="122"/>
      <c r="CB9" s="123"/>
    </row>
    <row r="10" spans="1:80" ht="12.75" customHeight="1" x14ac:dyDescent="0.2">
      <c r="A10" s="151" t="s">
        <v>73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51" t="s">
        <v>74</v>
      </c>
      <c r="AL10" s="152"/>
      <c r="AM10" s="152"/>
      <c r="AN10" s="152"/>
      <c r="AO10" s="152"/>
      <c r="AP10" s="152"/>
      <c r="AQ10" s="152"/>
      <c r="AR10" s="152"/>
      <c r="AS10" s="153"/>
      <c r="AT10" s="151" t="s">
        <v>75</v>
      </c>
      <c r="AU10" s="152"/>
      <c r="AV10" s="152"/>
      <c r="AW10" s="152"/>
      <c r="AX10" s="152"/>
      <c r="AY10" s="152"/>
      <c r="AZ10" s="152"/>
      <c r="BA10" s="152"/>
      <c r="BB10" s="153"/>
      <c r="BC10" s="151" t="s">
        <v>76</v>
      </c>
      <c r="BD10" s="152"/>
      <c r="BE10" s="152"/>
      <c r="BF10" s="152"/>
      <c r="BG10" s="152"/>
      <c r="BH10" s="152"/>
      <c r="BI10" s="152"/>
      <c r="BJ10" s="152"/>
      <c r="BK10" s="153"/>
      <c r="BL10" s="151" t="s">
        <v>77</v>
      </c>
      <c r="BM10" s="152"/>
      <c r="BN10" s="152"/>
      <c r="BO10" s="152"/>
      <c r="BP10" s="152"/>
      <c r="BQ10" s="152"/>
      <c r="BR10" s="152"/>
      <c r="BS10" s="152"/>
      <c r="BT10" s="153"/>
      <c r="BU10" s="151" t="s">
        <v>78</v>
      </c>
      <c r="BV10" s="152"/>
      <c r="BW10" s="152"/>
      <c r="BX10" s="152"/>
      <c r="BY10" s="152"/>
      <c r="BZ10" s="152"/>
      <c r="CA10" s="152"/>
      <c r="CB10" s="153"/>
    </row>
    <row r="11" spans="1:80" ht="12.75" customHeight="1" x14ac:dyDescent="0.2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3"/>
      <c r="AK11" s="151" t="s">
        <v>79</v>
      </c>
      <c r="AL11" s="152"/>
      <c r="AM11" s="152"/>
      <c r="AN11" s="152"/>
      <c r="AO11" s="152"/>
      <c r="AP11" s="152"/>
      <c r="AQ11" s="152"/>
      <c r="AR11" s="152"/>
      <c r="AS11" s="153"/>
      <c r="AT11" s="151" t="s">
        <v>80</v>
      </c>
      <c r="AU11" s="152"/>
      <c r="AV11" s="152"/>
      <c r="AW11" s="152"/>
      <c r="AX11" s="152"/>
      <c r="AY11" s="152"/>
      <c r="AZ11" s="152"/>
      <c r="BA11" s="152"/>
      <c r="BB11" s="153"/>
      <c r="BC11" s="151"/>
      <c r="BD11" s="152"/>
      <c r="BE11" s="152"/>
      <c r="BF11" s="152"/>
      <c r="BG11" s="152"/>
      <c r="BH11" s="152"/>
      <c r="BI11" s="152"/>
      <c r="BJ11" s="152"/>
      <c r="BK11" s="153"/>
      <c r="BL11" s="151"/>
      <c r="BM11" s="152"/>
      <c r="BN11" s="152"/>
      <c r="BO11" s="152"/>
      <c r="BP11" s="152"/>
      <c r="BQ11" s="152"/>
      <c r="BR11" s="152"/>
      <c r="BS11" s="152"/>
      <c r="BT11" s="153"/>
      <c r="BU11" s="124" t="s">
        <v>81</v>
      </c>
      <c r="BV11" s="125"/>
      <c r="BW11" s="125"/>
      <c r="BX11" s="125"/>
      <c r="BY11" s="125"/>
      <c r="BZ11" s="125"/>
      <c r="CA11" s="125"/>
      <c r="CB11" s="126"/>
    </row>
    <row r="12" spans="1:80" x14ac:dyDescent="0.2">
      <c r="A12" s="167" t="s">
        <v>82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87">
        <v>2</v>
      </c>
      <c r="AL12" s="187"/>
      <c r="AM12" s="187"/>
      <c r="AN12" s="187"/>
      <c r="AO12" s="187"/>
      <c r="AP12" s="187"/>
      <c r="AQ12" s="187"/>
      <c r="AR12" s="187"/>
      <c r="AS12" s="187"/>
      <c r="AT12" s="187">
        <v>3</v>
      </c>
      <c r="AU12" s="187"/>
      <c r="AV12" s="187"/>
      <c r="AW12" s="187"/>
      <c r="AX12" s="187"/>
      <c r="AY12" s="187"/>
      <c r="AZ12" s="187"/>
      <c r="BA12" s="187"/>
      <c r="BB12" s="187"/>
      <c r="BC12" s="187">
        <v>4</v>
      </c>
      <c r="BD12" s="187"/>
      <c r="BE12" s="187"/>
      <c r="BF12" s="187"/>
      <c r="BG12" s="187"/>
      <c r="BH12" s="187"/>
      <c r="BI12" s="187"/>
      <c r="BJ12" s="187"/>
      <c r="BK12" s="187"/>
      <c r="BL12" s="187">
        <v>5</v>
      </c>
      <c r="BM12" s="187"/>
      <c r="BN12" s="187"/>
      <c r="BO12" s="187"/>
      <c r="BP12" s="187"/>
      <c r="BQ12" s="187"/>
      <c r="BR12" s="187"/>
      <c r="BS12" s="187"/>
      <c r="BT12" s="187"/>
      <c r="BU12" s="187">
        <v>6</v>
      </c>
      <c r="BV12" s="187"/>
      <c r="BW12" s="187"/>
      <c r="BX12" s="187"/>
      <c r="BY12" s="187"/>
      <c r="BZ12" s="187"/>
      <c r="CA12" s="187"/>
      <c r="CB12" s="187"/>
    </row>
    <row r="13" spans="1:80" ht="12.75" customHeight="1" x14ac:dyDescent="0.2">
      <c r="A13" s="190" t="s">
        <v>83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2"/>
      <c r="AK13" s="121" t="s">
        <v>57</v>
      </c>
      <c r="AL13" s="122"/>
      <c r="AM13" s="122"/>
      <c r="AN13" s="122"/>
      <c r="AO13" s="122"/>
      <c r="AP13" s="122"/>
      <c r="AQ13" s="122"/>
      <c r="AR13" s="122"/>
      <c r="AS13" s="123"/>
      <c r="AT13" s="121" t="s">
        <v>57</v>
      </c>
      <c r="AU13" s="122"/>
      <c r="AV13" s="122"/>
      <c r="AW13" s="122"/>
      <c r="AX13" s="122"/>
      <c r="AY13" s="122"/>
      <c r="AZ13" s="122"/>
      <c r="BA13" s="122"/>
      <c r="BB13" s="123"/>
      <c r="BC13" s="121" t="s">
        <v>57</v>
      </c>
      <c r="BD13" s="122"/>
      <c r="BE13" s="122"/>
      <c r="BF13" s="122"/>
      <c r="BG13" s="122"/>
      <c r="BH13" s="122"/>
      <c r="BI13" s="122"/>
      <c r="BJ13" s="122"/>
      <c r="BK13" s="123"/>
      <c r="BL13" s="121" t="s">
        <v>57</v>
      </c>
      <c r="BM13" s="122"/>
      <c r="BN13" s="122"/>
      <c r="BO13" s="122"/>
      <c r="BP13" s="122"/>
      <c r="BQ13" s="122"/>
      <c r="BR13" s="122"/>
      <c r="BS13" s="122"/>
      <c r="BT13" s="123"/>
      <c r="BU13" s="121">
        <f>(BU18+BU22)/2</f>
        <v>2</v>
      </c>
      <c r="BV13" s="122"/>
      <c r="BW13" s="122"/>
      <c r="BX13" s="122"/>
      <c r="BY13" s="122"/>
      <c r="BZ13" s="122"/>
      <c r="CA13" s="122"/>
      <c r="CB13" s="123"/>
    </row>
    <row r="14" spans="1:80" ht="12.75" customHeight="1" x14ac:dyDescent="0.2">
      <c r="A14" s="193" t="s">
        <v>84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5"/>
      <c r="AK14" s="151"/>
      <c r="AL14" s="152"/>
      <c r="AM14" s="152"/>
      <c r="AN14" s="152"/>
      <c r="AO14" s="152"/>
      <c r="AP14" s="152"/>
      <c r="AQ14" s="152"/>
      <c r="AR14" s="152"/>
      <c r="AS14" s="153"/>
      <c r="AT14" s="151"/>
      <c r="AU14" s="152"/>
      <c r="AV14" s="152"/>
      <c r="AW14" s="152"/>
      <c r="AX14" s="152"/>
      <c r="AY14" s="152"/>
      <c r="AZ14" s="152"/>
      <c r="BA14" s="152"/>
      <c r="BB14" s="153"/>
      <c r="BC14" s="151"/>
      <c r="BD14" s="152"/>
      <c r="BE14" s="152"/>
      <c r="BF14" s="152"/>
      <c r="BG14" s="152"/>
      <c r="BH14" s="152"/>
      <c r="BI14" s="152"/>
      <c r="BJ14" s="152"/>
      <c r="BK14" s="153"/>
      <c r="BL14" s="151"/>
      <c r="BM14" s="152"/>
      <c r="BN14" s="152"/>
      <c r="BO14" s="152"/>
      <c r="BP14" s="152"/>
      <c r="BQ14" s="152"/>
      <c r="BR14" s="152"/>
      <c r="BS14" s="152"/>
      <c r="BT14" s="153"/>
      <c r="BU14" s="151"/>
      <c r="BV14" s="152"/>
      <c r="BW14" s="152"/>
      <c r="BX14" s="152"/>
      <c r="BY14" s="152"/>
      <c r="BZ14" s="152"/>
      <c r="CA14" s="152"/>
      <c r="CB14" s="153"/>
    </row>
    <row r="15" spans="1:80" ht="12.75" customHeight="1" x14ac:dyDescent="0.2">
      <c r="A15" s="193" t="s">
        <v>85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5"/>
      <c r="AK15" s="151"/>
      <c r="AL15" s="152"/>
      <c r="AM15" s="152"/>
      <c r="AN15" s="152"/>
      <c r="AO15" s="152"/>
      <c r="AP15" s="152"/>
      <c r="AQ15" s="152"/>
      <c r="AR15" s="152"/>
      <c r="AS15" s="153"/>
      <c r="AT15" s="151"/>
      <c r="AU15" s="152"/>
      <c r="AV15" s="152"/>
      <c r="AW15" s="152"/>
      <c r="AX15" s="152"/>
      <c r="AY15" s="152"/>
      <c r="AZ15" s="152"/>
      <c r="BA15" s="152"/>
      <c r="BB15" s="153"/>
      <c r="BC15" s="151"/>
      <c r="BD15" s="152"/>
      <c r="BE15" s="152"/>
      <c r="BF15" s="152"/>
      <c r="BG15" s="152"/>
      <c r="BH15" s="152"/>
      <c r="BI15" s="152"/>
      <c r="BJ15" s="152"/>
      <c r="BK15" s="153"/>
      <c r="BL15" s="151"/>
      <c r="BM15" s="152"/>
      <c r="BN15" s="152"/>
      <c r="BO15" s="152"/>
      <c r="BP15" s="152"/>
      <c r="BQ15" s="152"/>
      <c r="BR15" s="152"/>
      <c r="BS15" s="152"/>
      <c r="BT15" s="153"/>
      <c r="BU15" s="151"/>
      <c r="BV15" s="152"/>
      <c r="BW15" s="152"/>
      <c r="BX15" s="152"/>
      <c r="BY15" s="152"/>
      <c r="BZ15" s="152"/>
      <c r="CA15" s="152"/>
      <c r="CB15" s="153"/>
    </row>
    <row r="16" spans="1:80" ht="12.75" customHeight="1" x14ac:dyDescent="0.2">
      <c r="A16" s="196" t="s">
        <v>86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8"/>
      <c r="AK16" s="124"/>
      <c r="AL16" s="125"/>
      <c r="AM16" s="125"/>
      <c r="AN16" s="125"/>
      <c r="AO16" s="125"/>
      <c r="AP16" s="125"/>
      <c r="AQ16" s="125"/>
      <c r="AR16" s="125"/>
      <c r="AS16" s="126"/>
      <c r="AT16" s="124"/>
      <c r="AU16" s="125"/>
      <c r="AV16" s="125"/>
      <c r="AW16" s="125"/>
      <c r="AX16" s="125"/>
      <c r="AY16" s="125"/>
      <c r="AZ16" s="125"/>
      <c r="BA16" s="125"/>
      <c r="BB16" s="126"/>
      <c r="BC16" s="124"/>
      <c r="BD16" s="125"/>
      <c r="BE16" s="125"/>
      <c r="BF16" s="125"/>
      <c r="BG16" s="125"/>
      <c r="BH16" s="125"/>
      <c r="BI16" s="125"/>
      <c r="BJ16" s="125"/>
      <c r="BK16" s="126"/>
      <c r="BL16" s="124"/>
      <c r="BM16" s="125"/>
      <c r="BN16" s="125"/>
      <c r="BO16" s="125"/>
      <c r="BP16" s="125"/>
      <c r="BQ16" s="125"/>
      <c r="BR16" s="125"/>
      <c r="BS16" s="125"/>
      <c r="BT16" s="126"/>
      <c r="BU16" s="124"/>
      <c r="BV16" s="125"/>
      <c r="BW16" s="125"/>
      <c r="BX16" s="125"/>
      <c r="BY16" s="125"/>
      <c r="BZ16" s="125"/>
      <c r="CA16" s="125"/>
      <c r="CB16" s="126"/>
    </row>
    <row r="17" spans="1:80" ht="15" customHeight="1" x14ac:dyDescent="0.2">
      <c r="A17" s="188" t="s">
        <v>87</v>
      </c>
      <c r="B17" s="188"/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  <c r="BD17" s="189"/>
      <c r="BE17" s="189"/>
      <c r="BF17" s="189"/>
      <c r="BG17" s="189"/>
      <c r="BH17" s="189"/>
      <c r="BI17" s="189"/>
      <c r="BJ17" s="189"/>
      <c r="BK17" s="189"/>
      <c r="BL17" s="187"/>
      <c r="BM17" s="187"/>
      <c r="BN17" s="187"/>
      <c r="BO17" s="187"/>
      <c r="BP17" s="187"/>
      <c r="BQ17" s="187"/>
      <c r="BR17" s="187"/>
      <c r="BS17" s="187"/>
      <c r="BT17" s="187"/>
      <c r="BU17" s="189"/>
      <c r="BV17" s="189"/>
      <c r="BW17" s="189"/>
      <c r="BX17" s="189"/>
      <c r="BY17" s="189"/>
      <c r="BZ17" s="189"/>
      <c r="CA17" s="189"/>
      <c r="CB17" s="189"/>
    </row>
    <row r="18" spans="1:80" ht="12.75" customHeight="1" x14ac:dyDescent="0.2">
      <c r="A18" s="190" t="s">
        <v>88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2"/>
      <c r="AK18" s="121">
        <v>33.299999999999997</v>
      </c>
      <c r="AL18" s="122"/>
      <c r="AM18" s="122"/>
      <c r="AN18" s="122"/>
      <c r="AO18" s="122"/>
      <c r="AP18" s="122"/>
      <c r="AQ18" s="122"/>
      <c r="AR18" s="122"/>
      <c r="AS18" s="123"/>
      <c r="AT18" s="121">
        <v>33.299999999999997</v>
      </c>
      <c r="AU18" s="122"/>
      <c r="AV18" s="122"/>
      <c r="AW18" s="122"/>
      <c r="AX18" s="122"/>
      <c r="AY18" s="122"/>
      <c r="AZ18" s="122"/>
      <c r="BA18" s="122"/>
      <c r="BB18" s="123"/>
      <c r="BC18" s="121">
        <v>100</v>
      </c>
      <c r="BD18" s="122"/>
      <c r="BE18" s="122"/>
      <c r="BF18" s="122"/>
      <c r="BG18" s="122"/>
      <c r="BH18" s="122"/>
      <c r="BI18" s="122"/>
      <c r="BJ18" s="122"/>
      <c r="BK18" s="123"/>
      <c r="BL18" s="121" t="s">
        <v>89</v>
      </c>
      <c r="BM18" s="122"/>
      <c r="BN18" s="122"/>
      <c r="BO18" s="122"/>
      <c r="BP18" s="122"/>
      <c r="BQ18" s="122"/>
      <c r="BR18" s="122"/>
      <c r="BS18" s="122"/>
      <c r="BT18" s="123"/>
      <c r="BU18" s="121">
        <v>2</v>
      </c>
      <c r="BV18" s="122"/>
      <c r="BW18" s="122"/>
      <c r="BX18" s="122"/>
      <c r="BY18" s="122"/>
      <c r="BZ18" s="122"/>
      <c r="CA18" s="122"/>
      <c r="CB18" s="123"/>
    </row>
    <row r="19" spans="1:80" ht="12.75" customHeight="1" x14ac:dyDescent="0.2">
      <c r="A19" s="193" t="s">
        <v>90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  <c r="AK19" s="151"/>
      <c r="AL19" s="152"/>
      <c r="AM19" s="152"/>
      <c r="AN19" s="152"/>
      <c r="AO19" s="152"/>
      <c r="AP19" s="152"/>
      <c r="AQ19" s="152"/>
      <c r="AR19" s="152"/>
      <c r="AS19" s="153"/>
      <c r="AT19" s="151"/>
      <c r="AU19" s="152"/>
      <c r="AV19" s="152"/>
      <c r="AW19" s="152"/>
      <c r="AX19" s="152"/>
      <c r="AY19" s="152"/>
      <c r="AZ19" s="152"/>
      <c r="BA19" s="152"/>
      <c r="BB19" s="153"/>
      <c r="BC19" s="151"/>
      <c r="BD19" s="152"/>
      <c r="BE19" s="152"/>
      <c r="BF19" s="152"/>
      <c r="BG19" s="152"/>
      <c r="BH19" s="152"/>
      <c r="BI19" s="152"/>
      <c r="BJ19" s="152"/>
      <c r="BK19" s="153"/>
      <c r="BL19" s="151"/>
      <c r="BM19" s="152"/>
      <c r="BN19" s="152"/>
      <c r="BO19" s="152"/>
      <c r="BP19" s="152"/>
      <c r="BQ19" s="152"/>
      <c r="BR19" s="152"/>
      <c r="BS19" s="152"/>
      <c r="BT19" s="153"/>
      <c r="BU19" s="151"/>
      <c r="BV19" s="152"/>
      <c r="BW19" s="152"/>
      <c r="BX19" s="152"/>
      <c r="BY19" s="152"/>
      <c r="BZ19" s="152"/>
      <c r="CA19" s="152"/>
      <c r="CB19" s="153"/>
    </row>
    <row r="20" spans="1:80" ht="12.75" customHeight="1" x14ac:dyDescent="0.2">
      <c r="A20" s="193" t="s">
        <v>91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5"/>
      <c r="AK20" s="151"/>
      <c r="AL20" s="152"/>
      <c r="AM20" s="152"/>
      <c r="AN20" s="152"/>
      <c r="AO20" s="152"/>
      <c r="AP20" s="152"/>
      <c r="AQ20" s="152"/>
      <c r="AR20" s="152"/>
      <c r="AS20" s="153"/>
      <c r="AT20" s="151"/>
      <c r="AU20" s="152"/>
      <c r="AV20" s="152"/>
      <c r="AW20" s="152"/>
      <c r="AX20" s="152"/>
      <c r="AY20" s="152"/>
      <c r="AZ20" s="152"/>
      <c r="BA20" s="152"/>
      <c r="BB20" s="153"/>
      <c r="BC20" s="151"/>
      <c r="BD20" s="152"/>
      <c r="BE20" s="152"/>
      <c r="BF20" s="152"/>
      <c r="BG20" s="152"/>
      <c r="BH20" s="152"/>
      <c r="BI20" s="152"/>
      <c r="BJ20" s="152"/>
      <c r="BK20" s="153"/>
      <c r="BL20" s="151"/>
      <c r="BM20" s="152"/>
      <c r="BN20" s="152"/>
      <c r="BO20" s="152"/>
      <c r="BP20" s="152"/>
      <c r="BQ20" s="152"/>
      <c r="BR20" s="152"/>
      <c r="BS20" s="152"/>
      <c r="BT20" s="153"/>
      <c r="BU20" s="151"/>
      <c r="BV20" s="152"/>
      <c r="BW20" s="152"/>
      <c r="BX20" s="152"/>
      <c r="BY20" s="152"/>
      <c r="BZ20" s="152"/>
      <c r="CA20" s="152"/>
      <c r="CB20" s="153"/>
    </row>
    <row r="21" spans="1:80" ht="12.75" customHeight="1" x14ac:dyDescent="0.2">
      <c r="A21" s="196" t="s">
        <v>92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8"/>
      <c r="AK21" s="124"/>
      <c r="AL21" s="125"/>
      <c r="AM21" s="125"/>
      <c r="AN21" s="125"/>
      <c r="AO21" s="125"/>
      <c r="AP21" s="125"/>
      <c r="AQ21" s="125"/>
      <c r="AR21" s="125"/>
      <c r="AS21" s="126"/>
      <c r="AT21" s="124"/>
      <c r="AU21" s="125"/>
      <c r="AV21" s="125"/>
      <c r="AW21" s="125"/>
      <c r="AX21" s="125"/>
      <c r="AY21" s="125"/>
      <c r="AZ21" s="125"/>
      <c r="BA21" s="125"/>
      <c r="BB21" s="126"/>
      <c r="BC21" s="124"/>
      <c r="BD21" s="125"/>
      <c r="BE21" s="125"/>
      <c r="BF21" s="125"/>
      <c r="BG21" s="125"/>
      <c r="BH21" s="125"/>
      <c r="BI21" s="125"/>
      <c r="BJ21" s="125"/>
      <c r="BK21" s="126"/>
      <c r="BL21" s="124"/>
      <c r="BM21" s="125"/>
      <c r="BN21" s="125"/>
      <c r="BO21" s="125"/>
      <c r="BP21" s="125"/>
      <c r="BQ21" s="125"/>
      <c r="BR21" s="125"/>
      <c r="BS21" s="125"/>
      <c r="BT21" s="126"/>
      <c r="BU21" s="124"/>
      <c r="BV21" s="125"/>
      <c r="BW21" s="125"/>
      <c r="BX21" s="125"/>
      <c r="BY21" s="125"/>
      <c r="BZ21" s="125"/>
      <c r="CA21" s="125"/>
      <c r="CB21" s="126"/>
    </row>
    <row r="22" spans="1:80" ht="12.75" customHeight="1" x14ac:dyDescent="0.2">
      <c r="A22" s="190" t="s">
        <v>93</v>
      </c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2"/>
      <c r="AK22" s="157">
        <f>SUM(AK28:AS40)</f>
        <v>6</v>
      </c>
      <c r="AL22" s="122"/>
      <c r="AM22" s="122"/>
      <c r="AN22" s="122"/>
      <c r="AO22" s="122"/>
      <c r="AP22" s="122"/>
      <c r="AQ22" s="122"/>
      <c r="AR22" s="122"/>
      <c r="AS22" s="123"/>
      <c r="AT22" s="157">
        <f>SUM(AT28:BB40)</f>
        <v>6</v>
      </c>
      <c r="AU22" s="122"/>
      <c r="AV22" s="122"/>
      <c r="AW22" s="122"/>
      <c r="AX22" s="122"/>
      <c r="AY22" s="122"/>
      <c r="AZ22" s="122"/>
      <c r="BA22" s="122"/>
      <c r="BB22" s="123"/>
      <c r="BC22" s="157">
        <v>100</v>
      </c>
      <c r="BD22" s="122"/>
      <c r="BE22" s="122"/>
      <c r="BF22" s="122"/>
      <c r="BG22" s="122"/>
      <c r="BH22" s="122"/>
      <c r="BI22" s="122"/>
      <c r="BJ22" s="122"/>
      <c r="BK22" s="123"/>
      <c r="BL22" s="157" t="s">
        <v>89</v>
      </c>
      <c r="BM22" s="122"/>
      <c r="BN22" s="122"/>
      <c r="BO22" s="122"/>
      <c r="BP22" s="122"/>
      <c r="BQ22" s="122"/>
      <c r="BR22" s="122"/>
      <c r="BS22" s="122"/>
      <c r="BT22" s="123"/>
      <c r="BU22" s="157">
        <v>2</v>
      </c>
      <c r="BV22" s="122"/>
      <c r="BW22" s="122"/>
      <c r="BX22" s="122"/>
      <c r="BY22" s="122"/>
      <c r="BZ22" s="122"/>
      <c r="CA22" s="122"/>
      <c r="CB22" s="123"/>
    </row>
    <row r="23" spans="1:80" ht="12.75" customHeight="1" x14ac:dyDescent="0.2">
      <c r="A23" s="193" t="s">
        <v>94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  <c r="AK23" s="151"/>
      <c r="AL23" s="152"/>
      <c r="AM23" s="152"/>
      <c r="AN23" s="152"/>
      <c r="AO23" s="152"/>
      <c r="AP23" s="152"/>
      <c r="AQ23" s="152"/>
      <c r="AR23" s="152"/>
      <c r="AS23" s="153"/>
      <c r="AT23" s="151"/>
      <c r="AU23" s="152"/>
      <c r="AV23" s="152"/>
      <c r="AW23" s="152"/>
      <c r="AX23" s="152"/>
      <c r="AY23" s="152"/>
      <c r="AZ23" s="152"/>
      <c r="BA23" s="152"/>
      <c r="BB23" s="153"/>
      <c r="BC23" s="151"/>
      <c r="BD23" s="152"/>
      <c r="BE23" s="152"/>
      <c r="BF23" s="152"/>
      <c r="BG23" s="152"/>
      <c r="BH23" s="152"/>
      <c r="BI23" s="152"/>
      <c r="BJ23" s="152"/>
      <c r="BK23" s="153"/>
      <c r="BL23" s="151"/>
      <c r="BM23" s="152"/>
      <c r="BN23" s="152"/>
      <c r="BO23" s="152"/>
      <c r="BP23" s="152"/>
      <c r="BQ23" s="152"/>
      <c r="BR23" s="152"/>
      <c r="BS23" s="152"/>
      <c r="BT23" s="153"/>
      <c r="BU23" s="151"/>
      <c r="BV23" s="152"/>
      <c r="BW23" s="152"/>
      <c r="BX23" s="152"/>
      <c r="BY23" s="152"/>
      <c r="BZ23" s="152"/>
      <c r="CA23" s="152"/>
      <c r="CB23" s="153"/>
    </row>
    <row r="24" spans="1:80" ht="12.75" customHeight="1" x14ac:dyDescent="0.2">
      <c r="A24" s="193" t="s">
        <v>95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5"/>
      <c r="AK24" s="151"/>
      <c r="AL24" s="152"/>
      <c r="AM24" s="152"/>
      <c r="AN24" s="152"/>
      <c r="AO24" s="152"/>
      <c r="AP24" s="152"/>
      <c r="AQ24" s="152"/>
      <c r="AR24" s="152"/>
      <c r="AS24" s="153"/>
      <c r="AT24" s="151"/>
      <c r="AU24" s="152"/>
      <c r="AV24" s="152"/>
      <c r="AW24" s="152"/>
      <c r="AX24" s="152"/>
      <c r="AY24" s="152"/>
      <c r="AZ24" s="152"/>
      <c r="BA24" s="152"/>
      <c r="BB24" s="153"/>
      <c r="BC24" s="151"/>
      <c r="BD24" s="152"/>
      <c r="BE24" s="152"/>
      <c r="BF24" s="152"/>
      <c r="BG24" s="152"/>
      <c r="BH24" s="152"/>
      <c r="BI24" s="152"/>
      <c r="BJ24" s="152"/>
      <c r="BK24" s="153"/>
      <c r="BL24" s="151"/>
      <c r="BM24" s="152"/>
      <c r="BN24" s="152"/>
      <c r="BO24" s="152"/>
      <c r="BP24" s="152"/>
      <c r="BQ24" s="152"/>
      <c r="BR24" s="152"/>
      <c r="BS24" s="152"/>
      <c r="BT24" s="153"/>
      <c r="BU24" s="151"/>
      <c r="BV24" s="152"/>
      <c r="BW24" s="152"/>
      <c r="BX24" s="152"/>
      <c r="BY24" s="152"/>
      <c r="BZ24" s="152"/>
      <c r="CA24" s="152"/>
      <c r="CB24" s="153"/>
    </row>
    <row r="25" spans="1:80" ht="12.75" customHeight="1" x14ac:dyDescent="0.2">
      <c r="A25" s="193" t="s">
        <v>96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5"/>
      <c r="AK25" s="151"/>
      <c r="AL25" s="152"/>
      <c r="AM25" s="152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2"/>
      <c r="BA25" s="152"/>
      <c r="BB25" s="153"/>
      <c r="BC25" s="151"/>
      <c r="BD25" s="152"/>
      <c r="BE25" s="152"/>
      <c r="BF25" s="152"/>
      <c r="BG25" s="152"/>
      <c r="BH25" s="152"/>
      <c r="BI25" s="152"/>
      <c r="BJ25" s="152"/>
      <c r="BK25" s="153"/>
      <c r="BL25" s="151"/>
      <c r="BM25" s="152"/>
      <c r="BN25" s="152"/>
      <c r="BO25" s="152"/>
      <c r="BP25" s="152"/>
      <c r="BQ25" s="152"/>
      <c r="BR25" s="152"/>
      <c r="BS25" s="152"/>
      <c r="BT25" s="153"/>
      <c r="BU25" s="151"/>
      <c r="BV25" s="152"/>
      <c r="BW25" s="152"/>
      <c r="BX25" s="152"/>
      <c r="BY25" s="152"/>
      <c r="BZ25" s="152"/>
      <c r="CA25" s="152"/>
      <c r="CB25" s="153"/>
    </row>
    <row r="26" spans="1:80" ht="12.75" customHeight="1" x14ac:dyDescent="0.2">
      <c r="A26" s="196" t="s">
        <v>97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8"/>
      <c r="AK26" s="124"/>
      <c r="AL26" s="125"/>
      <c r="AM26" s="125"/>
      <c r="AN26" s="125"/>
      <c r="AO26" s="125"/>
      <c r="AP26" s="125"/>
      <c r="AQ26" s="125"/>
      <c r="AR26" s="125"/>
      <c r="AS26" s="126"/>
      <c r="AT26" s="124"/>
      <c r="AU26" s="125"/>
      <c r="AV26" s="125"/>
      <c r="AW26" s="125"/>
      <c r="AX26" s="125"/>
      <c r="AY26" s="125"/>
      <c r="AZ26" s="125"/>
      <c r="BA26" s="125"/>
      <c r="BB26" s="126"/>
      <c r="BC26" s="124"/>
      <c r="BD26" s="125"/>
      <c r="BE26" s="125"/>
      <c r="BF26" s="125"/>
      <c r="BG26" s="125"/>
      <c r="BH26" s="125"/>
      <c r="BI26" s="125"/>
      <c r="BJ26" s="125"/>
      <c r="BK26" s="126"/>
      <c r="BL26" s="124"/>
      <c r="BM26" s="125"/>
      <c r="BN26" s="125"/>
      <c r="BO26" s="125"/>
      <c r="BP26" s="125"/>
      <c r="BQ26" s="125"/>
      <c r="BR26" s="125"/>
      <c r="BS26" s="125"/>
      <c r="BT26" s="126"/>
      <c r="BU26" s="124"/>
      <c r="BV26" s="125"/>
      <c r="BW26" s="125"/>
      <c r="BX26" s="125"/>
      <c r="BY26" s="125"/>
      <c r="BZ26" s="125"/>
      <c r="CA26" s="125"/>
      <c r="CB26" s="126"/>
    </row>
    <row r="27" spans="1:80" ht="15" customHeight="1" x14ac:dyDescent="0.2">
      <c r="A27" s="188" t="s">
        <v>98</v>
      </c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7"/>
      <c r="BN27" s="187"/>
      <c r="BO27" s="187"/>
      <c r="BP27" s="187"/>
      <c r="BQ27" s="187"/>
      <c r="BR27" s="187"/>
      <c r="BS27" s="187"/>
      <c r="BT27" s="187"/>
      <c r="BU27" s="189"/>
      <c r="BV27" s="189"/>
      <c r="BW27" s="189"/>
      <c r="BX27" s="189"/>
      <c r="BY27" s="189"/>
      <c r="BZ27" s="189"/>
      <c r="CA27" s="189"/>
      <c r="CB27" s="189"/>
    </row>
    <row r="28" spans="1:80" ht="12.75" customHeight="1" x14ac:dyDescent="0.2">
      <c r="A28" s="190" t="s">
        <v>99</v>
      </c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2"/>
      <c r="AK28" s="121">
        <v>2</v>
      </c>
      <c r="AL28" s="122"/>
      <c r="AM28" s="122"/>
      <c r="AN28" s="122"/>
      <c r="AO28" s="122"/>
      <c r="AP28" s="122"/>
      <c r="AQ28" s="122"/>
      <c r="AR28" s="122"/>
      <c r="AS28" s="123"/>
      <c r="AT28" s="121">
        <v>2</v>
      </c>
      <c r="AU28" s="122"/>
      <c r="AV28" s="122"/>
      <c r="AW28" s="122"/>
      <c r="AX28" s="122"/>
      <c r="AY28" s="122"/>
      <c r="AZ28" s="122"/>
      <c r="BA28" s="122"/>
      <c r="BB28" s="123"/>
      <c r="BC28" s="121">
        <v>100</v>
      </c>
      <c r="BD28" s="122"/>
      <c r="BE28" s="122"/>
      <c r="BF28" s="122"/>
      <c r="BG28" s="122"/>
      <c r="BH28" s="122"/>
      <c r="BI28" s="122"/>
      <c r="BJ28" s="122"/>
      <c r="BK28" s="123"/>
      <c r="BL28" s="121" t="s">
        <v>57</v>
      </c>
      <c r="BM28" s="122"/>
      <c r="BN28" s="122"/>
      <c r="BO28" s="122"/>
      <c r="BP28" s="122"/>
      <c r="BQ28" s="122"/>
      <c r="BR28" s="122"/>
      <c r="BS28" s="122"/>
      <c r="BT28" s="123"/>
      <c r="BU28" s="121" t="s">
        <v>57</v>
      </c>
      <c r="BV28" s="122"/>
      <c r="BW28" s="122"/>
      <c r="BX28" s="122"/>
      <c r="BY28" s="122"/>
      <c r="BZ28" s="122"/>
      <c r="CA28" s="122"/>
      <c r="CB28" s="123"/>
    </row>
    <row r="29" spans="1:80" ht="12.75" customHeight="1" x14ac:dyDescent="0.2">
      <c r="A29" s="196" t="s">
        <v>100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8"/>
      <c r="AK29" s="124"/>
      <c r="AL29" s="125"/>
      <c r="AM29" s="125"/>
      <c r="AN29" s="125"/>
      <c r="AO29" s="125"/>
      <c r="AP29" s="125"/>
      <c r="AQ29" s="125"/>
      <c r="AR29" s="125"/>
      <c r="AS29" s="126"/>
      <c r="AT29" s="124"/>
      <c r="AU29" s="125"/>
      <c r="AV29" s="125"/>
      <c r="AW29" s="125"/>
      <c r="AX29" s="125"/>
      <c r="AY29" s="125"/>
      <c r="AZ29" s="125"/>
      <c r="BA29" s="125"/>
      <c r="BB29" s="126"/>
      <c r="BC29" s="124"/>
      <c r="BD29" s="125"/>
      <c r="BE29" s="125"/>
      <c r="BF29" s="125"/>
      <c r="BG29" s="125"/>
      <c r="BH29" s="125"/>
      <c r="BI29" s="125"/>
      <c r="BJ29" s="125"/>
      <c r="BK29" s="126"/>
      <c r="BL29" s="124"/>
      <c r="BM29" s="125"/>
      <c r="BN29" s="125"/>
      <c r="BO29" s="125"/>
      <c r="BP29" s="125"/>
      <c r="BQ29" s="125"/>
      <c r="BR29" s="125"/>
      <c r="BS29" s="125"/>
      <c r="BT29" s="126"/>
      <c r="BU29" s="124"/>
      <c r="BV29" s="125"/>
      <c r="BW29" s="125"/>
      <c r="BX29" s="125"/>
      <c r="BY29" s="125"/>
      <c r="BZ29" s="125"/>
      <c r="CA29" s="125"/>
      <c r="CB29" s="126"/>
    </row>
    <row r="30" spans="1:80" ht="12.75" customHeight="1" x14ac:dyDescent="0.2">
      <c r="A30" s="190" t="s">
        <v>101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2"/>
      <c r="AK30" s="121">
        <v>1</v>
      </c>
      <c r="AL30" s="122"/>
      <c r="AM30" s="122"/>
      <c r="AN30" s="122"/>
      <c r="AO30" s="122"/>
      <c r="AP30" s="122"/>
      <c r="AQ30" s="122"/>
      <c r="AR30" s="122"/>
      <c r="AS30" s="123"/>
      <c r="AT30" s="121">
        <v>1</v>
      </c>
      <c r="AU30" s="122"/>
      <c r="AV30" s="122"/>
      <c r="AW30" s="122"/>
      <c r="AX30" s="122"/>
      <c r="AY30" s="122"/>
      <c r="AZ30" s="122"/>
      <c r="BA30" s="122"/>
      <c r="BB30" s="123"/>
      <c r="BC30" s="121">
        <v>100</v>
      </c>
      <c r="BD30" s="122"/>
      <c r="BE30" s="122"/>
      <c r="BF30" s="122"/>
      <c r="BG30" s="122"/>
      <c r="BH30" s="122"/>
      <c r="BI30" s="122"/>
      <c r="BJ30" s="122"/>
      <c r="BK30" s="123"/>
      <c r="BL30" s="121" t="s">
        <v>57</v>
      </c>
      <c r="BM30" s="122"/>
      <c r="BN30" s="122"/>
      <c r="BO30" s="122"/>
      <c r="BP30" s="122"/>
      <c r="BQ30" s="122"/>
      <c r="BR30" s="122"/>
      <c r="BS30" s="122"/>
      <c r="BT30" s="123"/>
      <c r="BU30" s="121" t="s">
        <v>57</v>
      </c>
      <c r="BV30" s="122"/>
      <c r="BW30" s="122"/>
      <c r="BX30" s="122"/>
      <c r="BY30" s="122"/>
      <c r="BZ30" s="122"/>
      <c r="CA30" s="122"/>
      <c r="CB30" s="123"/>
    </row>
    <row r="31" spans="1:80" ht="12.75" customHeight="1" x14ac:dyDescent="0.2">
      <c r="A31" s="193" t="s">
        <v>102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5"/>
      <c r="AK31" s="151"/>
      <c r="AL31" s="152"/>
      <c r="AM31" s="152"/>
      <c r="AN31" s="152"/>
      <c r="AO31" s="152"/>
      <c r="AP31" s="152"/>
      <c r="AQ31" s="152"/>
      <c r="AR31" s="152"/>
      <c r="AS31" s="153"/>
      <c r="AT31" s="151"/>
      <c r="AU31" s="152"/>
      <c r="AV31" s="152"/>
      <c r="AW31" s="152"/>
      <c r="AX31" s="152"/>
      <c r="AY31" s="152"/>
      <c r="AZ31" s="152"/>
      <c r="BA31" s="152"/>
      <c r="BB31" s="153"/>
      <c r="BC31" s="151"/>
      <c r="BD31" s="152"/>
      <c r="BE31" s="152"/>
      <c r="BF31" s="152"/>
      <c r="BG31" s="152"/>
      <c r="BH31" s="152"/>
      <c r="BI31" s="152"/>
      <c r="BJ31" s="152"/>
      <c r="BK31" s="153"/>
      <c r="BL31" s="151"/>
      <c r="BM31" s="152"/>
      <c r="BN31" s="152"/>
      <c r="BO31" s="152"/>
      <c r="BP31" s="152"/>
      <c r="BQ31" s="152"/>
      <c r="BR31" s="152"/>
      <c r="BS31" s="152"/>
      <c r="BT31" s="153"/>
      <c r="BU31" s="151"/>
      <c r="BV31" s="152"/>
      <c r="BW31" s="152"/>
      <c r="BX31" s="152"/>
      <c r="BY31" s="152"/>
      <c r="BZ31" s="152"/>
      <c r="CA31" s="152"/>
      <c r="CB31" s="153"/>
    </row>
    <row r="32" spans="1:80" ht="12.75" customHeight="1" x14ac:dyDescent="0.2">
      <c r="A32" s="193" t="s">
        <v>103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5"/>
      <c r="AK32" s="151"/>
      <c r="AL32" s="152"/>
      <c r="AM32" s="152"/>
      <c r="AN32" s="152"/>
      <c r="AO32" s="152"/>
      <c r="AP32" s="152"/>
      <c r="AQ32" s="152"/>
      <c r="AR32" s="152"/>
      <c r="AS32" s="153"/>
      <c r="AT32" s="151"/>
      <c r="AU32" s="152"/>
      <c r="AV32" s="152"/>
      <c r="AW32" s="152"/>
      <c r="AX32" s="152"/>
      <c r="AY32" s="152"/>
      <c r="AZ32" s="152"/>
      <c r="BA32" s="152"/>
      <c r="BB32" s="153"/>
      <c r="BC32" s="151"/>
      <c r="BD32" s="152"/>
      <c r="BE32" s="152"/>
      <c r="BF32" s="152"/>
      <c r="BG32" s="152"/>
      <c r="BH32" s="152"/>
      <c r="BI32" s="152"/>
      <c r="BJ32" s="152"/>
      <c r="BK32" s="153"/>
      <c r="BL32" s="151"/>
      <c r="BM32" s="152"/>
      <c r="BN32" s="152"/>
      <c r="BO32" s="152"/>
      <c r="BP32" s="152"/>
      <c r="BQ32" s="152"/>
      <c r="BR32" s="152"/>
      <c r="BS32" s="152"/>
      <c r="BT32" s="153"/>
      <c r="BU32" s="151"/>
      <c r="BV32" s="152"/>
      <c r="BW32" s="152"/>
      <c r="BX32" s="152"/>
      <c r="BY32" s="152"/>
      <c r="BZ32" s="152"/>
      <c r="CA32" s="152"/>
      <c r="CB32" s="153"/>
    </row>
    <row r="33" spans="1:80" ht="12.75" customHeight="1" x14ac:dyDescent="0.2">
      <c r="A33" s="196" t="s">
        <v>104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8"/>
      <c r="AK33" s="124"/>
      <c r="AL33" s="125"/>
      <c r="AM33" s="125"/>
      <c r="AN33" s="125"/>
      <c r="AO33" s="125"/>
      <c r="AP33" s="125"/>
      <c r="AQ33" s="125"/>
      <c r="AR33" s="125"/>
      <c r="AS33" s="126"/>
      <c r="AT33" s="124"/>
      <c r="AU33" s="125"/>
      <c r="AV33" s="125"/>
      <c r="AW33" s="125"/>
      <c r="AX33" s="125"/>
      <c r="AY33" s="125"/>
      <c r="AZ33" s="125"/>
      <c r="BA33" s="125"/>
      <c r="BB33" s="126"/>
      <c r="BC33" s="124"/>
      <c r="BD33" s="125"/>
      <c r="BE33" s="125"/>
      <c r="BF33" s="125"/>
      <c r="BG33" s="125"/>
      <c r="BH33" s="125"/>
      <c r="BI33" s="125"/>
      <c r="BJ33" s="125"/>
      <c r="BK33" s="126"/>
      <c r="BL33" s="124"/>
      <c r="BM33" s="125"/>
      <c r="BN33" s="125"/>
      <c r="BO33" s="125"/>
      <c r="BP33" s="125"/>
      <c r="BQ33" s="125"/>
      <c r="BR33" s="125"/>
      <c r="BS33" s="125"/>
      <c r="BT33" s="126"/>
      <c r="BU33" s="124"/>
      <c r="BV33" s="125"/>
      <c r="BW33" s="125"/>
      <c r="BX33" s="125"/>
      <c r="BY33" s="125"/>
      <c r="BZ33" s="125"/>
      <c r="CA33" s="125"/>
      <c r="CB33" s="126"/>
    </row>
    <row r="34" spans="1:80" ht="12.75" customHeight="1" x14ac:dyDescent="0.2">
      <c r="A34" s="190" t="s">
        <v>105</v>
      </c>
      <c r="B34" s="191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T34" s="191"/>
      <c r="U34" s="191"/>
      <c r="V34" s="191"/>
      <c r="W34" s="191"/>
      <c r="X34" s="191"/>
      <c r="Y34" s="191"/>
      <c r="Z34" s="191"/>
      <c r="AA34" s="191"/>
      <c r="AB34" s="191"/>
      <c r="AC34" s="191"/>
      <c r="AD34" s="191"/>
      <c r="AE34" s="191"/>
      <c r="AF34" s="191"/>
      <c r="AG34" s="191"/>
      <c r="AH34" s="191"/>
      <c r="AI34" s="191"/>
      <c r="AJ34" s="192"/>
      <c r="AK34" s="121">
        <v>2</v>
      </c>
      <c r="AL34" s="122"/>
      <c r="AM34" s="122"/>
      <c r="AN34" s="122"/>
      <c r="AO34" s="122"/>
      <c r="AP34" s="122"/>
      <c r="AQ34" s="122"/>
      <c r="AR34" s="122"/>
      <c r="AS34" s="123"/>
      <c r="AT34" s="121">
        <v>2</v>
      </c>
      <c r="AU34" s="122"/>
      <c r="AV34" s="122"/>
      <c r="AW34" s="122"/>
      <c r="AX34" s="122"/>
      <c r="AY34" s="122"/>
      <c r="AZ34" s="122"/>
      <c r="BA34" s="122"/>
      <c r="BB34" s="123"/>
      <c r="BC34" s="121">
        <v>100</v>
      </c>
      <c r="BD34" s="122"/>
      <c r="BE34" s="122"/>
      <c r="BF34" s="122"/>
      <c r="BG34" s="122"/>
      <c r="BH34" s="122"/>
      <c r="BI34" s="122"/>
      <c r="BJ34" s="122"/>
      <c r="BK34" s="123"/>
      <c r="BL34" s="121" t="s">
        <v>57</v>
      </c>
      <c r="BM34" s="122"/>
      <c r="BN34" s="122"/>
      <c r="BO34" s="122"/>
      <c r="BP34" s="122"/>
      <c r="BQ34" s="122"/>
      <c r="BR34" s="122"/>
      <c r="BS34" s="122"/>
      <c r="BT34" s="123"/>
      <c r="BU34" s="121" t="s">
        <v>57</v>
      </c>
      <c r="BV34" s="122"/>
      <c r="BW34" s="122"/>
      <c r="BX34" s="122"/>
      <c r="BY34" s="122"/>
      <c r="BZ34" s="122"/>
      <c r="CA34" s="122"/>
      <c r="CB34" s="123"/>
    </row>
    <row r="35" spans="1:80" ht="12.75" customHeight="1" x14ac:dyDescent="0.2">
      <c r="A35" s="193" t="s">
        <v>106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5"/>
      <c r="AK35" s="151"/>
      <c r="AL35" s="152"/>
      <c r="AM35" s="152"/>
      <c r="AN35" s="152"/>
      <c r="AO35" s="152"/>
      <c r="AP35" s="152"/>
      <c r="AQ35" s="152"/>
      <c r="AR35" s="152"/>
      <c r="AS35" s="153"/>
      <c r="AT35" s="151"/>
      <c r="AU35" s="152"/>
      <c r="AV35" s="152"/>
      <c r="AW35" s="152"/>
      <c r="AX35" s="152"/>
      <c r="AY35" s="152"/>
      <c r="AZ35" s="152"/>
      <c r="BA35" s="152"/>
      <c r="BB35" s="153"/>
      <c r="BC35" s="151"/>
      <c r="BD35" s="152"/>
      <c r="BE35" s="152"/>
      <c r="BF35" s="152"/>
      <c r="BG35" s="152"/>
      <c r="BH35" s="152"/>
      <c r="BI35" s="152"/>
      <c r="BJ35" s="152"/>
      <c r="BK35" s="153"/>
      <c r="BL35" s="151"/>
      <c r="BM35" s="152"/>
      <c r="BN35" s="152"/>
      <c r="BO35" s="152"/>
      <c r="BP35" s="152"/>
      <c r="BQ35" s="152"/>
      <c r="BR35" s="152"/>
      <c r="BS35" s="152"/>
      <c r="BT35" s="153"/>
      <c r="BU35" s="151"/>
      <c r="BV35" s="152"/>
      <c r="BW35" s="152"/>
      <c r="BX35" s="152"/>
      <c r="BY35" s="152"/>
      <c r="BZ35" s="152"/>
      <c r="CA35" s="152"/>
      <c r="CB35" s="153"/>
    </row>
    <row r="36" spans="1:80" ht="12.75" customHeight="1" x14ac:dyDescent="0.2">
      <c r="A36" s="196" t="s">
        <v>107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7"/>
      <c r="Y36" s="197"/>
      <c r="Z36" s="197"/>
      <c r="AA36" s="197"/>
      <c r="AB36" s="197"/>
      <c r="AC36" s="197"/>
      <c r="AD36" s="197"/>
      <c r="AE36" s="197"/>
      <c r="AF36" s="197"/>
      <c r="AG36" s="197"/>
      <c r="AH36" s="197"/>
      <c r="AI36" s="197"/>
      <c r="AJ36" s="198"/>
      <c r="AK36" s="124"/>
      <c r="AL36" s="125"/>
      <c r="AM36" s="125"/>
      <c r="AN36" s="125"/>
      <c r="AO36" s="125"/>
      <c r="AP36" s="125"/>
      <c r="AQ36" s="125"/>
      <c r="AR36" s="125"/>
      <c r="AS36" s="126"/>
      <c r="AT36" s="124"/>
      <c r="AU36" s="125"/>
      <c r="AV36" s="125"/>
      <c r="AW36" s="125"/>
      <c r="AX36" s="125"/>
      <c r="AY36" s="125"/>
      <c r="AZ36" s="125"/>
      <c r="BA36" s="125"/>
      <c r="BB36" s="126"/>
      <c r="BC36" s="124"/>
      <c r="BD36" s="125"/>
      <c r="BE36" s="125"/>
      <c r="BF36" s="125"/>
      <c r="BG36" s="125"/>
      <c r="BH36" s="125"/>
      <c r="BI36" s="125"/>
      <c r="BJ36" s="125"/>
      <c r="BK36" s="126"/>
      <c r="BL36" s="124"/>
      <c r="BM36" s="125"/>
      <c r="BN36" s="125"/>
      <c r="BO36" s="125"/>
      <c r="BP36" s="125"/>
      <c r="BQ36" s="125"/>
      <c r="BR36" s="125"/>
      <c r="BS36" s="125"/>
      <c r="BT36" s="126"/>
      <c r="BU36" s="124"/>
      <c r="BV36" s="125"/>
      <c r="BW36" s="125"/>
      <c r="BX36" s="125"/>
      <c r="BY36" s="125"/>
      <c r="BZ36" s="125"/>
      <c r="CA36" s="125"/>
      <c r="CB36" s="126"/>
    </row>
    <row r="37" spans="1:80" ht="12.75" customHeight="1" x14ac:dyDescent="0.2">
      <c r="A37" s="190" t="s">
        <v>108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2"/>
      <c r="AK37" s="121">
        <v>1</v>
      </c>
      <c r="AL37" s="122"/>
      <c r="AM37" s="122"/>
      <c r="AN37" s="122"/>
      <c r="AO37" s="122"/>
      <c r="AP37" s="122"/>
      <c r="AQ37" s="122"/>
      <c r="AR37" s="122"/>
      <c r="AS37" s="123"/>
      <c r="AT37" s="121">
        <v>1</v>
      </c>
      <c r="AU37" s="122"/>
      <c r="AV37" s="122"/>
      <c r="AW37" s="122"/>
      <c r="AX37" s="122"/>
      <c r="AY37" s="122"/>
      <c r="AZ37" s="122"/>
      <c r="BA37" s="122"/>
      <c r="BB37" s="123"/>
      <c r="BC37" s="121">
        <v>100</v>
      </c>
      <c r="BD37" s="122"/>
      <c r="BE37" s="122"/>
      <c r="BF37" s="122"/>
      <c r="BG37" s="122"/>
      <c r="BH37" s="122"/>
      <c r="BI37" s="122"/>
      <c r="BJ37" s="122"/>
      <c r="BK37" s="123"/>
      <c r="BL37" s="121" t="s">
        <v>57</v>
      </c>
      <c r="BM37" s="122"/>
      <c r="BN37" s="122"/>
      <c r="BO37" s="122"/>
      <c r="BP37" s="122"/>
      <c r="BQ37" s="122"/>
      <c r="BR37" s="122"/>
      <c r="BS37" s="122"/>
      <c r="BT37" s="123"/>
      <c r="BU37" s="121" t="s">
        <v>57</v>
      </c>
      <c r="BV37" s="122"/>
      <c r="BW37" s="122"/>
      <c r="BX37" s="122"/>
      <c r="BY37" s="122"/>
      <c r="BZ37" s="122"/>
      <c r="CA37" s="122"/>
      <c r="CB37" s="123"/>
    </row>
    <row r="38" spans="1:80" ht="12.75" customHeight="1" x14ac:dyDescent="0.2">
      <c r="A38" s="193" t="s">
        <v>109</v>
      </c>
      <c r="B38" s="194"/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  <c r="AI38" s="194"/>
      <c r="AJ38" s="195"/>
      <c r="AK38" s="151"/>
      <c r="AL38" s="152"/>
      <c r="AM38" s="152"/>
      <c r="AN38" s="152"/>
      <c r="AO38" s="152"/>
      <c r="AP38" s="152"/>
      <c r="AQ38" s="152"/>
      <c r="AR38" s="152"/>
      <c r="AS38" s="153"/>
      <c r="AT38" s="151"/>
      <c r="AU38" s="152"/>
      <c r="AV38" s="152"/>
      <c r="AW38" s="152"/>
      <c r="AX38" s="152"/>
      <c r="AY38" s="152"/>
      <c r="AZ38" s="152"/>
      <c r="BA38" s="152"/>
      <c r="BB38" s="153"/>
      <c r="BC38" s="151"/>
      <c r="BD38" s="152"/>
      <c r="BE38" s="152"/>
      <c r="BF38" s="152"/>
      <c r="BG38" s="152"/>
      <c r="BH38" s="152"/>
      <c r="BI38" s="152"/>
      <c r="BJ38" s="152"/>
      <c r="BK38" s="153"/>
      <c r="BL38" s="151"/>
      <c r="BM38" s="152"/>
      <c r="BN38" s="152"/>
      <c r="BO38" s="152"/>
      <c r="BP38" s="152"/>
      <c r="BQ38" s="152"/>
      <c r="BR38" s="152"/>
      <c r="BS38" s="152"/>
      <c r="BT38" s="153"/>
      <c r="BU38" s="151"/>
      <c r="BV38" s="152"/>
      <c r="BW38" s="152"/>
      <c r="BX38" s="152"/>
      <c r="BY38" s="152"/>
      <c r="BZ38" s="152"/>
      <c r="CA38" s="152"/>
      <c r="CB38" s="153"/>
    </row>
    <row r="39" spans="1:80" ht="12.75" customHeight="1" x14ac:dyDescent="0.2">
      <c r="A39" s="193" t="s">
        <v>110</v>
      </c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94"/>
      <c r="AJ39" s="195"/>
      <c r="AK39" s="151"/>
      <c r="AL39" s="152"/>
      <c r="AM39" s="152"/>
      <c r="AN39" s="152"/>
      <c r="AO39" s="152"/>
      <c r="AP39" s="152"/>
      <c r="AQ39" s="152"/>
      <c r="AR39" s="152"/>
      <c r="AS39" s="153"/>
      <c r="AT39" s="151"/>
      <c r="AU39" s="152"/>
      <c r="AV39" s="152"/>
      <c r="AW39" s="152"/>
      <c r="AX39" s="152"/>
      <c r="AY39" s="152"/>
      <c r="AZ39" s="152"/>
      <c r="BA39" s="152"/>
      <c r="BB39" s="153"/>
      <c r="BC39" s="151"/>
      <c r="BD39" s="152"/>
      <c r="BE39" s="152"/>
      <c r="BF39" s="152"/>
      <c r="BG39" s="152"/>
      <c r="BH39" s="152"/>
      <c r="BI39" s="152"/>
      <c r="BJ39" s="152"/>
      <c r="BK39" s="153"/>
      <c r="BL39" s="151"/>
      <c r="BM39" s="152"/>
      <c r="BN39" s="152"/>
      <c r="BO39" s="152"/>
      <c r="BP39" s="152"/>
      <c r="BQ39" s="152"/>
      <c r="BR39" s="152"/>
      <c r="BS39" s="152"/>
      <c r="BT39" s="153"/>
      <c r="BU39" s="151"/>
      <c r="BV39" s="152"/>
      <c r="BW39" s="152"/>
      <c r="BX39" s="152"/>
      <c r="BY39" s="152"/>
      <c r="BZ39" s="152"/>
      <c r="CA39" s="152"/>
      <c r="CB39" s="153"/>
    </row>
    <row r="40" spans="1:80" ht="12.75" customHeight="1" x14ac:dyDescent="0.2">
      <c r="A40" s="196" t="s">
        <v>111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197"/>
      <c r="R40" s="197"/>
      <c r="S40" s="197"/>
      <c r="T40" s="197"/>
      <c r="U40" s="197"/>
      <c r="V40" s="197"/>
      <c r="W40" s="197"/>
      <c r="X40" s="197"/>
      <c r="Y40" s="197"/>
      <c r="Z40" s="197"/>
      <c r="AA40" s="197"/>
      <c r="AB40" s="197"/>
      <c r="AC40" s="197"/>
      <c r="AD40" s="197"/>
      <c r="AE40" s="197"/>
      <c r="AF40" s="197"/>
      <c r="AG40" s="197"/>
      <c r="AH40" s="197"/>
      <c r="AI40" s="197"/>
      <c r="AJ40" s="198"/>
      <c r="AK40" s="124"/>
      <c r="AL40" s="125"/>
      <c r="AM40" s="125"/>
      <c r="AN40" s="125"/>
      <c r="AO40" s="125"/>
      <c r="AP40" s="125"/>
      <c r="AQ40" s="125"/>
      <c r="AR40" s="125"/>
      <c r="AS40" s="126"/>
      <c r="AT40" s="124"/>
      <c r="AU40" s="125"/>
      <c r="AV40" s="125"/>
      <c r="AW40" s="125"/>
      <c r="AX40" s="125"/>
      <c r="AY40" s="125"/>
      <c r="AZ40" s="125"/>
      <c r="BA40" s="125"/>
      <c r="BB40" s="126"/>
      <c r="BC40" s="124"/>
      <c r="BD40" s="125"/>
      <c r="BE40" s="125"/>
      <c r="BF40" s="125"/>
      <c r="BG40" s="125"/>
      <c r="BH40" s="125"/>
      <c r="BI40" s="125"/>
      <c r="BJ40" s="125"/>
      <c r="BK40" s="126"/>
      <c r="BL40" s="124"/>
      <c r="BM40" s="125"/>
      <c r="BN40" s="125"/>
      <c r="BO40" s="125"/>
      <c r="BP40" s="125"/>
      <c r="BQ40" s="125"/>
      <c r="BR40" s="125"/>
      <c r="BS40" s="125"/>
      <c r="BT40" s="126"/>
      <c r="BU40" s="124"/>
      <c r="BV40" s="125"/>
      <c r="BW40" s="125"/>
      <c r="BX40" s="125"/>
      <c r="BY40" s="125"/>
      <c r="BZ40" s="125"/>
      <c r="CA40" s="125"/>
      <c r="CB40" s="126"/>
    </row>
    <row r="41" spans="1:80" ht="12.75" customHeight="1" x14ac:dyDescent="0.2">
      <c r="A41" s="190" t="s">
        <v>112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192"/>
      <c r="AK41" s="121" t="s">
        <v>57</v>
      </c>
      <c r="AL41" s="122"/>
      <c r="AM41" s="122"/>
      <c r="AN41" s="122"/>
      <c r="AO41" s="122"/>
      <c r="AP41" s="122"/>
      <c r="AQ41" s="122"/>
      <c r="AR41" s="122"/>
      <c r="AS41" s="123"/>
      <c r="AT41" s="121" t="s">
        <v>57</v>
      </c>
      <c r="AU41" s="122"/>
      <c r="AV41" s="122"/>
      <c r="AW41" s="122"/>
      <c r="AX41" s="122"/>
      <c r="AY41" s="122"/>
      <c r="AZ41" s="122"/>
      <c r="BA41" s="122"/>
      <c r="BB41" s="123"/>
      <c r="BC41" s="121" t="s">
        <v>57</v>
      </c>
      <c r="BD41" s="122"/>
      <c r="BE41" s="122"/>
      <c r="BF41" s="122"/>
      <c r="BG41" s="122"/>
      <c r="BH41" s="122"/>
      <c r="BI41" s="122"/>
      <c r="BJ41" s="122"/>
      <c r="BK41" s="123"/>
      <c r="BL41" s="121" t="s">
        <v>57</v>
      </c>
      <c r="BM41" s="122"/>
      <c r="BN41" s="122"/>
      <c r="BO41" s="122"/>
      <c r="BP41" s="122"/>
      <c r="BQ41" s="122"/>
      <c r="BR41" s="122"/>
      <c r="BS41" s="122"/>
      <c r="BT41" s="123"/>
      <c r="BU41" s="121">
        <f>(BU46+BU49+BU53)/3</f>
        <v>2</v>
      </c>
      <c r="BV41" s="122"/>
      <c r="BW41" s="122"/>
      <c r="BX41" s="122"/>
      <c r="BY41" s="122"/>
      <c r="BZ41" s="122"/>
      <c r="CA41" s="122"/>
      <c r="CB41" s="123"/>
    </row>
    <row r="42" spans="1:80" ht="12.75" customHeight="1" x14ac:dyDescent="0.2">
      <c r="A42" s="193" t="s">
        <v>113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151"/>
      <c r="AL42" s="152"/>
      <c r="AM42" s="152"/>
      <c r="AN42" s="152"/>
      <c r="AO42" s="152"/>
      <c r="AP42" s="152"/>
      <c r="AQ42" s="152"/>
      <c r="AR42" s="152"/>
      <c r="AS42" s="153"/>
      <c r="AT42" s="151"/>
      <c r="AU42" s="152"/>
      <c r="AV42" s="152"/>
      <c r="AW42" s="152"/>
      <c r="AX42" s="152"/>
      <c r="AY42" s="152"/>
      <c r="AZ42" s="152"/>
      <c r="BA42" s="152"/>
      <c r="BB42" s="153"/>
      <c r="BC42" s="151"/>
      <c r="BD42" s="152"/>
      <c r="BE42" s="152"/>
      <c r="BF42" s="152"/>
      <c r="BG42" s="152"/>
      <c r="BH42" s="152"/>
      <c r="BI42" s="152"/>
      <c r="BJ42" s="152"/>
      <c r="BK42" s="153"/>
      <c r="BL42" s="151"/>
      <c r="BM42" s="152"/>
      <c r="BN42" s="152"/>
      <c r="BO42" s="152"/>
      <c r="BP42" s="152"/>
      <c r="BQ42" s="152"/>
      <c r="BR42" s="152"/>
      <c r="BS42" s="152"/>
      <c r="BT42" s="153"/>
      <c r="BU42" s="151"/>
      <c r="BV42" s="152"/>
      <c r="BW42" s="152"/>
      <c r="BX42" s="152"/>
      <c r="BY42" s="152"/>
      <c r="BZ42" s="152"/>
      <c r="CA42" s="152"/>
      <c r="CB42" s="153"/>
    </row>
    <row r="43" spans="1:80" ht="12.75" customHeight="1" x14ac:dyDescent="0.2">
      <c r="A43" s="193" t="s">
        <v>114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151"/>
      <c r="AL43" s="152"/>
      <c r="AM43" s="152"/>
      <c r="AN43" s="152"/>
      <c r="AO43" s="152"/>
      <c r="AP43" s="152"/>
      <c r="AQ43" s="152"/>
      <c r="AR43" s="152"/>
      <c r="AS43" s="153"/>
      <c r="AT43" s="151"/>
      <c r="AU43" s="152"/>
      <c r="AV43" s="152"/>
      <c r="AW43" s="152"/>
      <c r="AX43" s="152"/>
      <c r="AY43" s="152"/>
      <c r="AZ43" s="152"/>
      <c r="BA43" s="152"/>
      <c r="BB43" s="153"/>
      <c r="BC43" s="151"/>
      <c r="BD43" s="152"/>
      <c r="BE43" s="152"/>
      <c r="BF43" s="152"/>
      <c r="BG43" s="152"/>
      <c r="BH43" s="152"/>
      <c r="BI43" s="152"/>
      <c r="BJ43" s="152"/>
      <c r="BK43" s="153"/>
      <c r="BL43" s="151"/>
      <c r="BM43" s="152"/>
      <c r="BN43" s="152"/>
      <c r="BO43" s="152"/>
      <c r="BP43" s="152"/>
      <c r="BQ43" s="152"/>
      <c r="BR43" s="152"/>
      <c r="BS43" s="152"/>
      <c r="BT43" s="153"/>
      <c r="BU43" s="151"/>
      <c r="BV43" s="152"/>
      <c r="BW43" s="152"/>
      <c r="BX43" s="152"/>
      <c r="BY43" s="152"/>
      <c r="BZ43" s="152"/>
      <c r="CA43" s="152"/>
      <c r="CB43" s="153"/>
    </row>
    <row r="44" spans="1:80" ht="12.75" customHeight="1" x14ac:dyDescent="0.2">
      <c r="A44" s="196" t="s">
        <v>115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  <c r="S44" s="197"/>
      <c r="T44" s="197"/>
      <c r="U44" s="197"/>
      <c r="V44" s="197"/>
      <c r="W44" s="197"/>
      <c r="X44" s="197"/>
      <c r="Y44" s="197"/>
      <c r="Z44" s="197"/>
      <c r="AA44" s="197"/>
      <c r="AB44" s="197"/>
      <c r="AC44" s="197"/>
      <c r="AD44" s="197"/>
      <c r="AE44" s="197"/>
      <c r="AF44" s="197"/>
      <c r="AG44" s="197"/>
      <c r="AH44" s="197"/>
      <c r="AI44" s="197"/>
      <c r="AJ44" s="198"/>
      <c r="AK44" s="124"/>
      <c r="AL44" s="125"/>
      <c r="AM44" s="125"/>
      <c r="AN44" s="125"/>
      <c r="AO44" s="125"/>
      <c r="AP44" s="125"/>
      <c r="AQ44" s="125"/>
      <c r="AR44" s="125"/>
      <c r="AS44" s="126"/>
      <c r="AT44" s="124"/>
      <c r="AU44" s="125"/>
      <c r="AV44" s="125"/>
      <c r="AW44" s="125"/>
      <c r="AX44" s="125"/>
      <c r="AY44" s="125"/>
      <c r="AZ44" s="125"/>
      <c r="BA44" s="125"/>
      <c r="BB44" s="126"/>
      <c r="BC44" s="124"/>
      <c r="BD44" s="125"/>
      <c r="BE44" s="125"/>
      <c r="BF44" s="125"/>
      <c r="BG44" s="125"/>
      <c r="BH44" s="125"/>
      <c r="BI44" s="125"/>
      <c r="BJ44" s="125"/>
      <c r="BK44" s="126"/>
      <c r="BL44" s="124"/>
      <c r="BM44" s="125"/>
      <c r="BN44" s="125"/>
      <c r="BO44" s="125"/>
      <c r="BP44" s="125"/>
      <c r="BQ44" s="125"/>
      <c r="BR44" s="125"/>
      <c r="BS44" s="125"/>
      <c r="BT44" s="126"/>
      <c r="BU44" s="124"/>
      <c r="BV44" s="125"/>
      <c r="BW44" s="125"/>
      <c r="BX44" s="125"/>
      <c r="BY44" s="125"/>
      <c r="BZ44" s="125"/>
      <c r="CA44" s="125"/>
      <c r="CB44" s="126"/>
    </row>
    <row r="45" spans="1:80" ht="15" customHeight="1" x14ac:dyDescent="0.2">
      <c r="A45" s="188" t="s">
        <v>87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9"/>
      <c r="AL45" s="189"/>
      <c r="AM45" s="189"/>
      <c r="AN45" s="189"/>
      <c r="AO45" s="189"/>
      <c r="AP45" s="189"/>
      <c r="AQ45" s="189"/>
      <c r="AR45" s="189"/>
      <c r="AS45" s="189"/>
      <c r="AT45" s="189"/>
      <c r="AU45" s="189"/>
      <c r="AV45" s="189"/>
      <c r="AW45" s="189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9"/>
      <c r="BL45" s="187"/>
      <c r="BM45" s="187"/>
      <c r="BN45" s="187"/>
      <c r="BO45" s="187"/>
      <c r="BP45" s="187"/>
      <c r="BQ45" s="187"/>
      <c r="BR45" s="187"/>
      <c r="BS45" s="187"/>
      <c r="BT45" s="187"/>
      <c r="BU45" s="189"/>
      <c r="BV45" s="189"/>
      <c r="BW45" s="189"/>
      <c r="BX45" s="189"/>
      <c r="BY45" s="189"/>
      <c r="BZ45" s="189"/>
      <c r="CA45" s="189"/>
      <c r="CB45" s="189"/>
    </row>
    <row r="46" spans="1:80" ht="12.75" customHeight="1" x14ac:dyDescent="0.2">
      <c r="A46" s="190" t="s">
        <v>116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121">
        <v>1</v>
      </c>
      <c r="AL46" s="122"/>
      <c r="AM46" s="122"/>
      <c r="AN46" s="122"/>
      <c r="AO46" s="122"/>
      <c r="AP46" s="122"/>
      <c r="AQ46" s="122"/>
      <c r="AR46" s="122"/>
      <c r="AS46" s="123"/>
      <c r="AT46" s="121">
        <v>1</v>
      </c>
      <c r="AU46" s="122"/>
      <c r="AV46" s="122"/>
      <c r="AW46" s="122"/>
      <c r="AX46" s="122"/>
      <c r="AY46" s="122"/>
      <c r="AZ46" s="122"/>
      <c r="BA46" s="122"/>
      <c r="BB46" s="123"/>
      <c r="BC46" s="121">
        <v>100</v>
      </c>
      <c r="BD46" s="122"/>
      <c r="BE46" s="122"/>
      <c r="BF46" s="122"/>
      <c r="BG46" s="122"/>
      <c r="BH46" s="122"/>
      <c r="BI46" s="122"/>
      <c r="BJ46" s="122"/>
      <c r="BK46" s="123"/>
      <c r="BL46" s="121" t="s">
        <v>89</v>
      </c>
      <c r="BM46" s="122"/>
      <c r="BN46" s="122"/>
      <c r="BO46" s="122"/>
      <c r="BP46" s="122"/>
      <c r="BQ46" s="122"/>
      <c r="BR46" s="122"/>
      <c r="BS46" s="122"/>
      <c r="BT46" s="123"/>
      <c r="BU46" s="121">
        <v>2</v>
      </c>
      <c r="BV46" s="122"/>
      <c r="BW46" s="122"/>
      <c r="BX46" s="122"/>
      <c r="BY46" s="122"/>
      <c r="BZ46" s="122"/>
      <c r="CA46" s="122"/>
      <c r="CB46" s="123"/>
    </row>
    <row r="47" spans="1:80" ht="12.75" customHeight="1" x14ac:dyDescent="0.2">
      <c r="A47" s="193" t="s">
        <v>117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5"/>
      <c r="AK47" s="151"/>
      <c r="AL47" s="152"/>
      <c r="AM47" s="152"/>
      <c r="AN47" s="152"/>
      <c r="AO47" s="152"/>
      <c r="AP47" s="152"/>
      <c r="AQ47" s="152"/>
      <c r="AR47" s="152"/>
      <c r="AS47" s="153"/>
      <c r="AT47" s="151"/>
      <c r="AU47" s="152"/>
      <c r="AV47" s="152"/>
      <c r="AW47" s="152"/>
      <c r="AX47" s="152"/>
      <c r="AY47" s="152"/>
      <c r="AZ47" s="152"/>
      <c r="BA47" s="152"/>
      <c r="BB47" s="153"/>
      <c r="BC47" s="151"/>
      <c r="BD47" s="152"/>
      <c r="BE47" s="152"/>
      <c r="BF47" s="152"/>
      <c r="BG47" s="152"/>
      <c r="BH47" s="152"/>
      <c r="BI47" s="152"/>
      <c r="BJ47" s="152"/>
      <c r="BK47" s="153"/>
      <c r="BL47" s="151"/>
      <c r="BM47" s="152"/>
      <c r="BN47" s="152"/>
      <c r="BO47" s="152"/>
      <c r="BP47" s="152"/>
      <c r="BQ47" s="152"/>
      <c r="BR47" s="152"/>
      <c r="BS47" s="152"/>
      <c r="BT47" s="153"/>
      <c r="BU47" s="151"/>
      <c r="BV47" s="152"/>
      <c r="BW47" s="152"/>
      <c r="BX47" s="152"/>
      <c r="BY47" s="152"/>
      <c r="BZ47" s="152"/>
      <c r="CA47" s="152"/>
      <c r="CB47" s="153"/>
    </row>
    <row r="48" spans="1:80" ht="12.75" customHeight="1" x14ac:dyDescent="0.2">
      <c r="A48" s="196" t="s">
        <v>118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7"/>
      <c r="Y48" s="197"/>
      <c r="Z48" s="197"/>
      <c r="AA48" s="197"/>
      <c r="AB48" s="197"/>
      <c r="AC48" s="197"/>
      <c r="AD48" s="197"/>
      <c r="AE48" s="197"/>
      <c r="AF48" s="197"/>
      <c r="AG48" s="197"/>
      <c r="AH48" s="197"/>
      <c r="AI48" s="197"/>
      <c r="AJ48" s="198"/>
      <c r="AK48" s="124"/>
      <c r="AL48" s="125"/>
      <c r="AM48" s="125"/>
      <c r="AN48" s="125"/>
      <c r="AO48" s="125"/>
      <c r="AP48" s="125"/>
      <c r="AQ48" s="125"/>
      <c r="AR48" s="125"/>
      <c r="AS48" s="126"/>
      <c r="AT48" s="124"/>
      <c r="AU48" s="125"/>
      <c r="AV48" s="125"/>
      <c r="AW48" s="125"/>
      <c r="AX48" s="125"/>
      <c r="AY48" s="125"/>
      <c r="AZ48" s="125"/>
      <c r="BA48" s="125"/>
      <c r="BB48" s="126"/>
      <c r="BC48" s="124"/>
      <c r="BD48" s="125"/>
      <c r="BE48" s="125"/>
      <c r="BF48" s="125"/>
      <c r="BG48" s="125"/>
      <c r="BH48" s="125"/>
      <c r="BI48" s="125"/>
      <c r="BJ48" s="125"/>
      <c r="BK48" s="126"/>
      <c r="BL48" s="124"/>
      <c r="BM48" s="125"/>
      <c r="BN48" s="125"/>
      <c r="BO48" s="125"/>
      <c r="BP48" s="125"/>
      <c r="BQ48" s="125"/>
      <c r="BR48" s="125"/>
      <c r="BS48" s="125"/>
      <c r="BT48" s="126"/>
      <c r="BU48" s="124"/>
      <c r="BV48" s="125"/>
      <c r="BW48" s="125"/>
      <c r="BX48" s="125"/>
      <c r="BY48" s="125"/>
      <c r="BZ48" s="125"/>
      <c r="CA48" s="125"/>
      <c r="CB48" s="126"/>
    </row>
    <row r="49" spans="1:80" ht="12.75" customHeight="1" x14ac:dyDescent="0.2">
      <c r="A49" s="190" t="s">
        <v>119</v>
      </c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2"/>
      <c r="AK49" s="121">
        <v>0</v>
      </c>
      <c r="AL49" s="122"/>
      <c r="AM49" s="122"/>
      <c r="AN49" s="122"/>
      <c r="AO49" s="122"/>
      <c r="AP49" s="122"/>
      <c r="AQ49" s="122"/>
      <c r="AR49" s="122"/>
      <c r="AS49" s="123"/>
      <c r="AT49" s="121">
        <v>0</v>
      </c>
      <c r="AU49" s="122"/>
      <c r="AV49" s="122"/>
      <c r="AW49" s="122"/>
      <c r="AX49" s="122"/>
      <c r="AY49" s="122"/>
      <c r="AZ49" s="122"/>
      <c r="BA49" s="122"/>
      <c r="BB49" s="123"/>
      <c r="BC49" s="121">
        <v>100</v>
      </c>
      <c r="BD49" s="122"/>
      <c r="BE49" s="122"/>
      <c r="BF49" s="122"/>
      <c r="BG49" s="122"/>
      <c r="BH49" s="122"/>
      <c r="BI49" s="122"/>
      <c r="BJ49" s="122"/>
      <c r="BK49" s="123"/>
      <c r="BL49" s="121" t="s">
        <v>89</v>
      </c>
      <c r="BM49" s="122"/>
      <c r="BN49" s="122"/>
      <c r="BO49" s="122"/>
      <c r="BP49" s="122"/>
      <c r="BQ49" s="122"/>
      <c r="BR49" s="122"/>
      <c r="BS49" s="122"/>
      <c r="BT49" s="123"/>
      <c r="BU49" s="121">
        <v>2</v>
      </c>
      <c r="BV49" s="122"/>
      <c r="BW49" s="122"/>
      <c r="BX49" s="122"/>
      <c r="BY49" s="122"/>
      <c r="BZ49" s="122"/>
      <c r="CA49" s="122"/>
      <c r="CB49" s="123"/>
    </row>
    <row r="50" spans="1:80" ht="12.75" customHeight="1" x14ac:dyDescent="0.2">
      <c r="A50" s="193" t="s">
        <v>120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151"/>
      <c r="AL50" s="152"/>
      <c r="AM50" s="152"/>
      <c r="AN50" s="152"/>
      <c r="AO50" s="152"/>
      <c r="AP50" s="152"/>
      <c r="AQ50" s="152"/>
      <c r="AR50" s="152"/>
      <c r="AS50" s="153"/>
      <c r="AT50" s="151"/>
      <c r="AU50" s="152"/>
      <c r="AV50" s="152"/>
      <c r="AW50" s="152"/>
      <c r="AX50" s="152"/>
      <c r="AY50" s="152"/>
      <c r="AZ50" s="152"/>
      <c r="BA50" s="152"/>
      <c r="BB50" s="153"/>
      <c r="BC50" s="151"/>
      <c r="BD50" s="152"/>
      <c r="BE50" s="152"/>
      <c r="BF50" s="152"/>
      <c r="BG50" s="152"/>
      <c r="BH50" s="152"/>
      <c r="BI50" s="152"/>
      <c r="BJ50" s="152"/>
      <c r="BK50" s="153"/>
      <c r="BL50" s="151"/>
      <c r="BM50" s="152"/>
      <c r="BN50" s="152"/>
      <c r="BO50" s="152"/>
      <c r="BP50" s="152"/>
      <c r="BQ50" s="152"/>
      <c r="BR50" s="152"/>
      <c r="BS50" s="152"/>
      <c r="BT50" s="153"/>
      <c r="BU50" s="151"/>
      <c r="BV50" s="152"/>
      <c r="BW50" s="152"/>
      <c r="BX50" s="152"/>
      <c r="BY50" s="152"/>
      <c r="BZ50" s="152"/>
      <c r="CA50" s="152"/>
      <c r="CB50" s="153"/>
    </row>
    <row r="51" spans="1:80" ht="12.75" customHeight="1" x14ac:dyDescent="0.2">
      <c r="A51" s="193" t="s">
        <v>121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5"/>
      <c r="AK51" s="151"/>
      <c r="AL51" s="152"/>
      <c r="AM51" s="152"/>
      <c r="AN51" s="152"/>
      <c r="AO51" s="152"/>
      <c r="AP51" s="152"/>
      <c r="AQ51" s="152"/>
      <c r="AR51" s="152"/>
      <c r="AS51" s="153"/>
      <c r="AT51" s="151"/>
      <c r="AU51" s="152"/>
      <c r="AV51" s="152"/>
      <c r="AW51" s="152"/>
      <c r="AX51" s="152"/>
      <c r="AY51" s="152"/>
      <c r="AZ51" s="152"/>
      <c r="BA51" s="152"/>
      <c r="BB51" s="153"/>
      <c r="BC51" s="151"/>
      <c r="BD51" s="152"/>
      <c r="BE51" s="152"/>
      <c r="BF51" s="152"/>
      <c r="BG51" s="152"/>
      <c r="BH51" s="152"/>
      <c r="BI51" s="152"/>
      <c r="BJ51" s="152"/>
      <c r="BK51" s="153"/>
      <c r="BL51" s="151"/>
      <c r="BM51" s="152"/>
      <c r="BN51" s="152"/>
      <c r="BO51" s="152"/>
      <c r="BP51" s="152"/>
      <c r="BQ51" s="152"/>
      <c r="BR51" s="152"/>
      <c r="BS51" s="152"/>
      <c r="BT51" s="153"/>
      <c r="BU51" s="151"/>
      <c r="BV51" s="152"/>
      <c r="BW51" s="152"/>
      <c r="BX51" s="152"/>
      <c r="BY51" s="152"/>
      <c r="BZ51" s="152"/>
      <c r="CA51" s="152"/>
      <c r="CB51" s="153"/>
    </row>
    <row r="52" spans="1:80" ht="12.75" customHeight="1" x14ac:dyDescent="0.2">
      <c r="A52" s="196" t="s">
        <v>122</v>
      </c>
      <c r="B52" s="197"/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124"/>
      <c r="AL52" s="125"/>
      <c r="AM52" s="125"/>
      <c r="AN52" s="125"/>
      <c r="AO52" s="125"/>
      <c r="AP52" s="125"/>
      <c r="AQ52" s="125"/>
      <c r="AR52" s="125"/>
      <c r="AS52" s="126"/>
      <c r="AT52" s="124"/>
      <c r="AU52" s="125"/>
      <c r="AV52" s="125"/>
      <c r="AW52" s="125"/>
      <c r="AX52" s="125"/>
      <c r="AY52" s="125"/>
      <c r="AZ52" s="125"/>
      <c r="BA52" s="125"/>
      <c r="BB52" s="126"/>
      <c r="BC52" s="124"/>
      <c r="BD52" s="125"/>
      <c r="BE52" s="125"/>
      <c r="BF52" s="125"/>
      <c r="BG52" s="125"/>
      <c r="BH52" s="125"/>
      <c r="BI52" s="125"/>
      <c r="BJ52" s="125"/>
      <c r="BK52" s="126"/>
      <c r="BL52" s="124"/>
      <c r="BM52" s="125"/>
      <c r="BN52" s="125"/>
      <c r="BO52" s="125"/>
      <c r="BP52" s="125"/>
      <c r="BQ52" s="125"/>
      <c r="BR52" s="125"/>
      <c r="BS52" s="125"/>
      <c r="BT52" s="126"/>
      <c r="BU52" s="124"/>
      <c r="BV52" s="125"/>
      <c r="BW52" s="125"/>
      <c r="BX52" s="125"/>
      <c r="BY52" s="125"/>
      <c r="BZ52" s="125"/>
      <c r="CA52" s="125"/>
      <c r="CB52" s="126"/>
    </row>
    <row r="53" spans="1:80" ht="12.75" customHeight="1" x14ac:dyDescent="0.2">
      <c r="A53" s="190" t="s">
        <v>123</v>
      </c>
      <c r="B53" s="191"/>
      <c r="C53" s="19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  <c r="P53" s="191"/>
      <c r="Q53" s="191"/>
      <c r="R53" s="191"/>
      <c r="S53" s="191"/>
      <c r="T53" s="191"/>
      <c r="U53" s="191"/>
      <c r="V53" s="191"/>
      <c r="W53" s="191"/>
      <c r="X53" s="191"/>
      <c r="Y53" s="191"/>
      <c r="Z53" s="191"/>
      <c r="AA53" s="191"/>
      <c r="AB53" s="191"/>
      <c r="AC53" s="191"/>
      <c r="AD53" s="191"/>
      <c r="AE53" s="191"/>
      <c r="AF53" s="191"/>
      <c r="AG53" s="191"/>
      <c r="AH53" s="191"/>
      <c r="AI53" s="191"/>
      <c r="AJ53" s="192"/>
      <c r="AK53" s="121">
        <v>0</v>
      </c>
      <c r="AL53" s="122"/>
      <c r="AM53" s="122"/>
      <c r="AN53" s="122"/>
      <c r="AO53" s="122"/>
      <c r="AP53" s="122"/>
      <c r="AQ53" s="122"/>
      <c r="AR53" s="122"/>
      <c r="AS53" s="123"/>
      <c r="AT53" s="121">
        <v>0</v>
      </c>
      <c r="AU53" s="122"/>
      <c r="AV53" s="122"/>
      <c r="AW53" s="122"/>
      <c r="AX53" s="122"/>
      <c r="AY53" s="122"/>
      <c r="AZ53" s="122"/>
      <c r="BA53" s="122"/>
      <c r="BB53" s="123"/>
      <c r="BC53" s="121">
        <v>100</v>
      </c>
      <c r="BD53" s="122"/>
      <c r="BE53" s="122"/>
      <c r="BF53" s="122"/>
      <c r="BG53" s="122"/>
      <c r="BH53" s="122"/>
      <c r="BI53" s="122"/>
      <c r="BJ53" s="122"/>
      <c r="BK53" s="123"/>
      <c r="BL53" s="121" t="s">
        <v>89</v>
      </c>
      <c r="BM53" s="122"/>
      <c r="BN53" s="122"/>
      <c r="BO53" s="122"/>
      <c r="BP53" s="122"/>
      <c r="BQ53" s="122"/>
      <c r="BR53" s="122"/>
      <c r="BS53" s="122"/>
      <c r="BT53" s="123"/>
      <c r="BU53" s="121">
        <v>2</v>
      </c>
      <c r="BV53" s="122"/>
      <c r="BW53" s="122"/>
      <c r="BX53" s="122"/>
      <c r="BY53" s="122"/>
      <c r="BZ53" s="122"/>
      <c r="CA53" s="122"/>
      <c r="CB53" s="123"/>
    </row>
    <row r="54" spans="1:80" ht="12.75" customHeight="1" x14ac:dyDescent="0.2">
      <c r="A54" s="193" t="s">
        <v>124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51"/>
      <c r="AL54" s="152"/>
      <c r="AM54" s="152"/>
      <c r="AN54" s="152"/>
      <c r="AO54" s="152"/>
      <c r="AP54" s="152"/>
      <c r="AQ54" s="152"/>
      <c r="AR54" s="152"/>
      <c r="AS54" s="153"/>
      <c r="AT54" s="151"/>
      <c r="AU54" s="152"/>
      <c r="AV54" s="152"/>
      <c r="AW54" s="152"/>
      <c r="AX54" s="152"/>
      <c r="AY54" s="152"/>
      <c r="AZ54" s="152"/>
      <c r="BA54" s="152"/>
      <c r="BB54" s="153"/>
      <c r="BC54" s="151"/>
      <c r="BD54" s="152"/>
      <c r="BE54" s="152"/>
      <c r="BF54" s="152"/>
      <c r="BG54" s="152"/>
      <c r="BH54" s="152"/>
      <c r="BI54" s="152"/>
      <c r="BJ54" s="152"/>
      <c r="BK54" s="153"/>
      <c r="BL54" s="151"/>
      <c r="BM54" s="152"/>
      <c r="BN54" s="152"/>
      <c r="BO54" s="152"/>
      <c r="BP54" s="152"/>
      <c r="BQ54" s="152"/>
      <c r="BR54" s="152"/>
      <c r="BS54" s="152"/>
      <c r="BT54" s="153"/>
      <c r="BU54" s="151"/>
      <c r="BV54" s="152"/>
      <c r="BW54" s="152"/>
      <c r="BX54" s="152"/>
      <c r="BY54" s="152"/>
      <c r="BZ54" s="152"/>
      <c r="CA54" s="152"/>
      <c r="CB54" s="153"/>
    </row>
    <row r="55" spans="1:80" ht="12.75" customHeight="1" x14ac:dyDescent="0.2">
      <c r="A55" s="193" t="s">
        <v>125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5"/>
      <c r="AK55" s="151"/>
      <c r="AL55" s="152"/>
      <c r="AM55" s="152"/>
      <c r="AN55" s="152"/>
      <c r="AO55" s="152"/>
      <c r="AP55" s="152"/>
      <c r="AQ55" s="152"/>
      <c r="AR55" s="152"/>
      <c r="AS55" s="153"/>
      <c r="AT55" s="151"/>
      <c r="AU55" s="152"/>
      <c r="AV55" s="152"/>
      <c r="AW55" s="152"/>
      <c r="AX55" s="152"/>
      <c r="AY55" s="152"/>
      <c r="AZ55" s="152"/>
      <c r="BA55" s="152"/>
      <c r="BB55" s="153"/>
      <c r="BC55" s="151"/>
      <c r="BD55" s="152"/>
      <c r="BE55" s="152"/>
      <c r="BF55" s="152"/>
      <c r="BG55" s="152"/>
      <c r="BH55" s="152"/>
      <c r="BI55" s="152"/>
      <c r="BJ55" s="152"/>
      <c r="BK55" s="153"/>
      <c r="BL55" s="151"/>
      <c r="BM55" s="152"/>
      <c r="BN55" s="152"/>
      <c r="BO55" s="152"/>
      <c r="BP55" s="152"/>
      <c r="BQ55" s="152"/>
      <c r="BR55" s="152"/>
      <c r="BS55" s="152"/>
      <c r="BT55" s="153"/>
      <c r="BU55" s="151"/>
      <c r="BV55" s="152"/>
      <c r="BW55" s="152"/>
      <c r="BX55" s="152"/>
      <c r="BY55" s="152"/>
      <c r="BZ55" s="152"/>
      <c r="CA55" s="152"/>
      <c r="CB55" s="153"/>
    </row>
    <row r="56" spans="1:80" ht="12.75" customHeight="1" x14ac:dyDescent="0.2">
      <c r="A56" s="196" t="s">
        <v>126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8"/>
      <c r="AK56" s="124"/>
      <c r="AL56" s="125"/>
      <c r="AM56" s="125"/>
      <c r="AN56" s="125"/>
      <c r="AO56" s="125"/>
      <c r="AP56" s="125"/>
      <c r="AQ56" s="125"/>
      <c r="AR56" s="125"/>
      <c r="AS56" s="126"/>
      <c r="AT56" s="124"/>
      <c r="AU56" s="125"/>
      <c r="AV56" s="125"/>
      <c r="AW56" s="125"/>
      <c r="AX56" s="125"/>
      <c r="AY56" s="125"/>
      <c r="AZ56" s="125"/>
      <c r="BA56" s="125"/>
      <c r="BB56" s="126"/>
      <c r="BC56" s="124"/>
      <c r="BD56" s="125"/>
      <c r="BE56" s="125"/>
      <c r="BF56" s="125"/>
      <c r="BG56" s="125"/>
      <c r="BH56" s="125"/>
      <c r="BI56" s="125"/>
      <c r="BJ56" s="125"/>
      <c r="BK56" s="126"/>
      <c r="BL56" s="124"/>
      <c r="BM56" s="125"/>
      <c r="BN56" s="125"/>
      <c r="BO56" s="125"/>
      <c r="BP56" s="125"/>
      <c r="BQ56" s="125"/>
      <c r="BR56" s="125"/>
      <c r="BS56" s="125"/>
      <c r="BT56" s="126"/>
      <c r="BU56" s="124"/>
      <c r="BV56" s="125"/>
      <c r="BW56" s="125"/>
      <c r="BX56" s="125"/>
      <c r="BY56" s="125"/>
      <c r="BZ56" s="125"/>
      <c r="CA56" s="125"/>
      <c r="CB56" s="126"/>
    </row>
    <row r="57" spans="1:80" ht="12.75" customHeight="1" x14ac:dyDescent="0.2">
      <c r="A57" s="190" t="s">
        <v>127</v>
      </c>
      <c r="B57" s="191"/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2"/>
      <c r="AK57" s="121">
        <v>1</v>
      </c>
      <c r="AL57" s="122"/>
      <c r="AM57" s="122"/>
      <c r="AN57" s="122"/>
      <c r="AO57" s="122"/>
      <c r="AP57" s="122"/>
      <c r="AQ57" s="122"/>
      <c r="AR57" s="122"/>
      <c r="AS57" s="123"/>
      <c r="AT57" s="121">
        <v>1</v>
      </c>
      <c r="AU57" s="122"/>
      <c r="AV57" s="122"/>
      <c r="AW57" s="122"/>
      <c r="AX57" s="122"/>
      <c r="AY57" s="122"/>
      <c r="AZ57" s="122"/>
      <c r="BA57" s="122"/>
      <c r="BB57" s="123"/>
      <c r="BC57" s="121">
        <v>100</v>
      </c>
      <c r="BD57" s="122"/>
      <c r="BE57" s="122"/>
      <c r="BF57" s="122"/>
      <c r="BG57" s="122"/>
      <c r="BH57" s="122"/>
      <c r="BI57" s="122"/>
      <c r="BJ57" s="122"/>
      <c r="BK57" s="123"/>
      <c r="BL57" s="121" t="s">
        <v>89</v>
      </c>
      <c r="BM57" s="122"/>
      <c r="BN57" s="122"/>
      <c r="BO57" s="122"/>
      <c r="BP57" s="122"/>
      <c r="BQ57" s="122"/>
      <c r="BR57" s="122"/>
      <c r="BS57" s="122"/>
      <c r="BT57" s="123"/>
      <c r="BU57" s="121">
        <v>2</v>
      </c>
      <c r="BV57" s="122"/>
      <c r="BW57" s="122"/>
      <c r="BX57" s="122"/>
      <c r="BY57" s="122"/>
      <c r="BZ57" s="122"/>
      <c r="CA57" s="122"/>
      <c r="CB57" s="123"/>
    </row>
    <row r="58" spans="1:80" ht="12.75" customHeight="1" x14ac:dyDescent="0.2">
      <c r="A58" s="193" t="s">
        <v>128</v>
      </c>
      <c r="B58" s="194"/>
      <c r="C58" s="194"/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  <c r="AI58" s="194"/>
      <c r="AJ58" s="195"/>
      <c r="AK58" s="151"/>
      <c r="AL58" s="152"/>
      <c r="AM58" s="152"/>
      <c r="AN58" s="152"/>
      <c r="AO58" s="152"/>
      <c r="AP58" s="152"/>
      <c r="AQ58" s="152"/>
      <c r="AR58" s="152"/>
      <c r="AS58" s="153"/>
      <c r="AT58" s="151"/>
      <c r="AU58" s="152"/>
      <c r="AV58" s="152"/>
      <c r="AW58" s="152"/>
      <c r="AX58" s="152"/>
      <c r="AY58" s="152"/>
      <c r="AZ58" s="152"/>
      <c r="BA58" s="152"/>
      <c r="BB58" s="153"/>
      <c r="BC58" s="151"/>
      <c r="BD58" s="152"/>
      <c r="BE58" s="152"/>
      <c r="BF58" s="152"/>
      <c r="BG58" s="152"/>
      <c r="BH58" s="152"/>
      <c r="BI58" s="152"/>
      <c r="BJ58" s="152"/>
      <c r="BK58" s="153"/>
      <c r="BL58" s="151"/>
      <c r="BM58" s="152"/>
      <c r="BN58" s="152"/>
      <c r="BO58" s="152"/>
      <c r="BP58" s="152"/>
      <c r="BQ58" s="152"/>
      <c r="BR58" s="152"/>
      <c r="BS58" s="152"/>
      <c r="BT58" s="153"/>
      <c r="BU58" s="151"/>
      <c r="BV58" s="152"/>
      <c r="BW58" s="152"/>
      <c r="BX58" s="152"/>
      <c r="BY58" s="152"/>
      <c r="BZ58" s="152"/>
      <c r="CA58" s="152"/>
      <c r="CB58" s="153"/>
    </row>
    <row r="59" spans="1:80" ht="12.75" customHeight="1" x14ac:dyDescent="0.2">
      <c r="A59" s="193" t="s">
        <v>129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5"/>
      <c r="AK59" s="151"/>
      <c r="AL59" s="152"/>
      <c r="AM59" s="152"/>
      <c r="AN59" s="152"/>
      <c r="AO59" s="152"/>
      <c r="AP59" s="152"/>
      <c r="AQ59" s="152"/>
      <c r="AR59" s="152"/>
      <c r="AS59" s="153"/>
      <c r="AT59" s="151"/>
      <c r="AU59" s="152"/>
      <c r="AV59" s="152"/>
      <c r="AW59" s="152"/>
      <c r="AX59" s="152"/>
      <c r="AY59" s="152"/>
      <c r="AZ59" s="152"/>
      <c r="BA59" s="152"/>
      <c r="BB59" s="153"/>
      <c r="BC59" s="151"/>
      <c r="BD59" s="152"/>
      <c r="BE59" s="152"/>
      <c r="BF59" s="152"/>
      <c r="BG59" s="152"/>
      <c r="BH59" s="152"/>
      <c r="BI59" s="152"/>
      <c r="BJ59" s="152"/>
      <c r="BK59" s="153"/>
      <c r="BL59" s="151"/>
      <c r="BM59" s="152"/>
      <c r="BN59" s="152"/>
      <c r="BO59" s="152"/>
      <c r="BP59" s="152"/>
      <c r="BQ59" s="152"/>
      <c r="BR59" s="152"/>
      <c r="BS59" s="152"/>
      <c r="BT59" s="153"/>
      <c r="BU59" s="151"/>
      <c r="BV59" s="152"/>
      <c r="BW59" s="152"/>
      <c r="BX59" s="152"/>
      <c r="BY59" s="152"/>
      <c r="BZ59" s="152"/>
      <c r="CA59" s="152"/>
      <c r="CB59" s="153"/>
    </row>
    <row r="60" spans="1:80" ht="12.75" customHeight="1" x14ac:dyDescent="0.2">
      <c r="A60" s="196" t="s">
        <v>130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8"/>
      <c r="AK60" s="124"/>
      <c r="AL60" s="125"/>
      <c r="AM60" s="125"/>
      <c r="AN60" s="125"/>
      <c r="AO60" s="125"/>
      <c r="AP60" s="125"/>
      <c r="AQ60" s="125"/>
      <c r="AR60" s="125"/>
      <c r="AS60" s="126"/>
      <c r="AT60" s="124"/>
      <c r="AU60" s="125"/>
      <c r="AV60" s="125"/>
      <c r="AW60" s="125"/>
      <c r="AX60" s="125"/>
      <c r="AY60" s="125"/>
      <c r="AZ60" s="125"/>
      <c r="BA60" s="125"/>
      <c r="BB60" s="126"/>
      <c r="BC60" s="124"/>
      <c r="BD60" s="125"/>
      <c r="BE60" s="125"/>
      <c r="BF60" s="125"/>
      <c r="BG60" s="125"/>
      <c r="BH60" s="125"/>
      <c r="BI60" s="125"/>
      <c r="BJ60" s="125"/>
      <c r="BK60" s="126"/>
      <c r="BL60" s="124"/>
      <c r="BM60" s="125"/>
      <c r="BN60" s="125"/>
      <c r="BO60" s="125"/>
      <c r="BP60" s="125"/>
      <c r="BQ60" s="125"/>
      <c r="BR60" s="125"/>
      <c r="BS60" s="125"/>
      <c r="BT60" s="126"/>
      <c r="BU60" s="124"/>
      <c r="BV60" s="125"/>
      <c r="BW60" s="125"/>
      <c r="BX60" s="125"/>
      <c r="BY60" s="125"/>
      <c r="BZ60" s="125"/>
      <c r="CA60" s="125"/>
      <c r="CB60" s="126"/>
    </row>
    <row r="61" spans="1:80" ht="12.75" customHeight="1" x14ac:dyDescent="0.2">
      <c r="A61" s="190" t="s">
        <v>131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2"/>
      <c r="AK61" s="121">
        <v>1</v>
      </c>
      <c r="AL61" s="122"/>
      <c r="AM61" s="122"/>
      <c r="AN61" s="122"/>
      <c r="AO61" s="122"/>
      <c r="AP61" s="122"/>
      <c r="AQ61" s="122"/>
      <c r="AR61" s="122"/>
      <c r="AS61" s="123"/>
      <c r="AT61" s="121">
        <v>1</v>
      </c>
      <c r="AU61" s="122"/>
      <c r="AV61" s="122"/>
      <c r="AW61" s="122"/>
      <c r="AX61" s="122"/>
      <c r="AY61" s="122"/>
      <c r="AZ61" s="122"/>
      <c r="BA61" s="122"/>
      <c r="BB61" s="123"/>
      <c r="BC61" s="121">
        <v>100</v>
      </c>
      <c r="BD61" s="122"/>
      <c r="BE61" s="122"/>
      <c r="BF61" s="122"/>
      <c r="BG61" s="122"/>
      <c r="BH61" s="122"/>
      <c r="BI61" s="122"/>
      <c r="BJ61" s="122"/>
      <c r="BK61" s="123"/>
      <c r="BL61" s="121" t="s">
        <v>89</v>
      </c>
      <c r="BM61" s="122"/>
      <c r="BN61" s="122"/>
      <c r="BO61" s="122"/>
      <c r="BP61" s="122"/>
      <c r="BQ61" s="122"/>
      <c r="BR61" s="122"/>
      <c r="BS61" s="122"/>
      <c r="BT61" s="123"/>
      <c r="BU61" s="121">
        <v>2</v>
      </c>
      <c r="BV61" s="122"/>
      <c r="BW61" s="122"/>
      <c r="BX61" s="122"/>
      <c r="BY61" s="122"/>
      <c r="BZ61" s="122"/>
      <c r="CA61" s="122"/>
      <c r="CB61" s="123"/>
    </row>
    <row r="62" spans="1:80" ht="12.75" customHeight="1" x14ac:dyDescent="0.2">
      <c r="A62" s="193" t="s">
        <v>132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5"/>
      <c r="AK62" s="151"/>
      <c r="AL62" s="152"/>
      <c r="AM62" s="152"/>
      <c r="AN62" s="152"/>
      <c r="AO62" s="152"/>
      <c r="AP62" s="152"/>
      <c r="AQ62" s="152"/>
      <c r="AR62" s="152"/>
      <c r="AS62" s="153"/>
      <c r="AT62" s="151"/>
      <c r="AU62" s="152"/>
      <c r="AV62" s="152"/>
      <c r="AW62" s="152"/>
      <c r="AX62" s="152"/>
      <c r="AY62" s="152"/>
      <c r="AZ62" s="152"/>
      <c r="BA62" s="152"/>
      <c r="BB62" s="153"/>
      <c r="BC62" s="151"/>
      <c r="BD62" s="152"/>
      <c r="BE62" s="152"/>
      <c r="BF62" s="152"/>
      <c r="BG62" s="152"/>
      <c r="BH62" s="152"/>
      <c r="BI62" s="152"/>
      <c r="BJ62" s="152"/>
      <c r="BK62" s="153"/>
      <c r="BL62" s="151"/>
      <c r="BM62" s="152"/>
      <c r="BN62" s="152"/>
      <c r="BO62" s="152"/>
      <c r="BP62" s="152"/>
      <c r="BQ62" s="152"/>
      <c r="BR62" s="152"/>
      <c r="BS62" s="152"/>
      <c r="BT62" s="153"/>
      <c r="BU62" s="151"/>
      <c r="BV62" s="152"/>
      <c r="BW62" s="152"/>
      <c r="BX62" s="152"/>
      <c r="BY62" s="152"/>
      <c r="BZ62" s="152"/>
      <c r="CA62" s="152"/>
      <c r="CB62" s="153"/>
    </row>
    <row r="63" spans="1:80" ht="12.75" customHeight="1" x14ac:dyDescent="0.2">
      <c r="A63" s="193" t="s">
        <v>133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5"/>
      <c r="AK63" s="151"/>
      <c r="AL63" s="152"/>
      <c r="AM63" s="152"/>
      <c r="AN63" s="152"/>
      <c r="AO63" s="152"/>
      <c r="AP63" s="152"/>
      <c r="AQ63" s="152"/>
      <c r="AR63" s="152"/>
      <c r="AS63" s="153"/>
      <c r="AT63" s="151"/>
      <c r="AU63" s="152"/>
      <c r="AV63" s="152"/>
      <c r="AW63" s="152"/>
      <c r="AX63" s="152"/>
      <c r="AY63" s="152"/>
      <c r="AZ63" s="152"/>
      <c r="BA63" s="152"/>
      <c r="BB63" s="153"/>
      <c r="BC63" s="151"/>
      <c r="BD63" s="152"/>
      <c r="BE63" s="152"/>
      <c r="BF63" s="152"/>
      <c r="BG63" s="152"/>
      <c r="BH63" s="152"/>
      <c r="BI63" s="152"/>
      <c r="BJ63" s="152"/>
      <c r="BK63" s="153"/>
      <c r="BL63" s="151"/>
      <c r="BM63" s="152"/>
      <c r="BN63" s="152"/>
      <c r="BO63" s="152"/>
      <c r="BP63" s="152"/>
      <c r="BQ63" s="152"/>
      <c r="BR63" s="152"/>
      <c r="BS63" s="152"/>
      <c r="BT63" s="153"/>
      <c r="BU63" s="151"/>
      <c r="BV63" s="152"/>
      <c r="BW63" s="152"/>
      <c r="BX63" s="152"/>
      <c r="BY63" s="152"/>
      <c r="BZ63" s="152"/>
      <c r="CA63" s="152"/>
      <c r="CB63" s="153"/>
    </row>
    <row r="64" spans="1:80" ht="12.75" customHeight="1" x14ac:dyDescent="0.2">
      <c r="A64" s="193" t="s">
        <v>134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51"/>
      <c r="AL64" s="152"/>
      <c r="AM64" s="152"/>
      <c r="AN64" s="152"/>
      <c r="AO64" s="152"/>
      <c r="AP64" s="152"/>
      <c r="AQ64" s="152"/>
      <c r="AR64" s="152"/>
      <c r="AS64" s="153"/>
      <c r="AT64" s="151"/>
      <c r="AU64" s="152"/>
      <c r="AV64" s="152"/>
      <c r="AW64" s="152"/>
      <c r="AX64" s="152"/>
      <c r="AY64" s="152"/>
      <c r="AZ64" s="152"/>
      <c r="BA64" s="152"/>
      <c r="BB64" s="153"/>
      <c r="BC64" s="151"/>
      <c r="BD64" s="152"/>
      <c r="BE64" s="152"/>
      <c r="BF64" s="152"/>
      <c r="BG64" s="152"/>
      <c r="BH64" s="152"/>
      <c r="BI64" s="152"/>
      <c r="BJ64" s="152"/>
      <c r="BK64" s="153"/>
      <c r="BL64" s="151"/>
      <c r="BM64" s="152"/>
      <c r="BN64" s="152"/>
      <c r="BO64" s="152"/>
      <c r="BP64" s="152"/>
      <c r="BQ64" s="152"/>
      <c r="BR64" s="152"/>
      <c r="BS64" s="152"/>
      <c r="BT64" s="153"/>
      <c r="BU64" s="151"/>
      <c r="BV64" s="152"/>
      <c r="BW64" s="152"/>
      <c r="BX64" s="152"/>
      <c r="BY64" s="152"/>
      <c r="BZ64" s="152"/>
      <c r="CA64" s="152"/>
      <c r="CB64" s="153"/>
    </row>
    <row r="65" spans="1:80" ht="12.75" customHeight="1" x14ac:dyDescent="0.2">
      <c r="A65" s="193" t="s">
        <v>135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51"/>
      <c r="AL65" s="152"/>
      <c r="AM65" s="152"/>
      <c r="AN65" s="152"/>
      <c r="AO65" s="152"/>
      <c r="AP65" s="152"/>
      <c r="AQ65" s="152"/>
      <c r="AR65" s="152"/>
      <c r="AS65" s="153"/>
      <c r="AT65" s="151"/>
      <c r="AU65" s="152"/>
      <c r="AV65" s="152"/>
      <c r="AW65" s="152"/>
      <c r="AX65" s="152"/>
      <c r="AY65" s="152"/>
      <c r="AZ65" s="152"/>
      <c r="BA65" s="152"/>
      <c r="BB65" s="153"/>
      <c r="BC65" s="151"/>
      <c r="BD65" s="152"/>
      <c r="BE65" s="152"/>
      <c r="BF65" s="152"/>
      <c r="BG65" s="152"/>
      <c r="BH65" s="152"/>
      <c r="BI65" s="152"/>
      <c r="BJ65" s="152"/>
      <c r="BK65" s="153"/>
      <c r="BL65" s="151"/>
      <c r="BM65" s="152"/>
      <c r="BN65" s="152"/>
      <c r="BO65" s="152"/>
      <c r="BP65" s="152"/>
      <c r="BQ65" s="152"/>
      <c r="BR65" s="152"/>
      <c r="BS65" s="152"/>
      <c r="BT65" s="153"/>
      <c r="BU65" s="151"/>
      <c r="BV65" s="152"/>
      <c r="BW65" s="152"/>
      <c r="BX65" s="152"/>
      <c r="BY65" s="152"/>
      <c r="BZ65" s="152"/>
      <c r="CA65" s="152"/>
      <c r="CB65" s="153"/>
    </row>
    <row r="66" spans="1:80" ht="12.75" customHeight="1" x14ac:dyDescent="0.2">
      <c r="A66" s="196" t="s">
        <v>136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8"/>
      <c r="AK66" s="124"/>
      <c r="AL66" s="125"/>
      <c r="AM66" s="125"/>
      <c r="AN66" s="125"/>
      <c r="AO66" s="125"/>
      <c r="AP66" s="125"/>
      <c r="AQ66" s="125"/>
      <c r="AR66" s="125"/>
      <c r="AS66" s="126"/>
      <c r="AT66" s="124"/>
      <c r="AU66" s="125"/>
      <c r="AV66" s="125"/>
      <c r="AW66" s="125"/>
      <c r="AX66" s="125"/>
      <c r="AY66" s="125"/>
      <c r="AZ66" s="125"/>
      <c r="BA66" s="125"/>
      <c r="BB66" s="126"/>
      <c r="BC66" s="124"/>
      <c r="BD66" s="125"/>
      <c r="BE66" s="125"/>
      <c r="BF66" s="125"/>
      <c r="BG66" s="125"/>
      <c r="BH66" s="125"/>
      <c r="BI66" s="125"/>
      <c r="BJ66" s="125"/>
      <c r="BK66" s="126"/>
      <c r="BL66" s="124"/>
      <c r="BM66" s="125"/>
      <c r="BN66" s="125"/>
      <c r="BO66" s="125"/>
      <c r="BP66" s="125"/>
      <c r="BQ66" s="125"/>
      <c r="BR66" s="125"/>
      <c r="BS66" s="125"/>
      <c r="BT66" s="126"/>
      <c r="BU66" s="124"/>
      <c r="BV66" s="125"/>
      <c r="BW66" s="125"/>
      <c r="BX66" s="125"/>
      <c r="BY66" s="125"/>
      <c r="BZ66" s="125"/>
      <c r="CA66" s="125"/>
      <c r="CB66" s="126"/>
    </row>
    <row r="67" spans="1:80" ht="12.75" customHeight="1" x14ac:dyDescent="0.2">
      <c r="A67" s="190" t="s">
        <v>137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2"/>
      <c r="AK67" s="121">
        <v>0</v>
      </c>
      <c r="AL67" s="122"/>
      <c r="AM67" s="122"/>
      <c r="AN67" s="122"/>
      <c r="AO67" s="122"/>
      <c r="AP67" s="122"/>
      <c r="AQ67" s="122"/>
      <c r="AR67" s="122"/>
      <c r="AS67" s="123"/>
      <c r="AT67" s="121">
        <v>0</v>
      </c>
      <c r="AU67" s="122"/>
      <c r="AV67" s="122"/>
      <c r="AW67" s="122"/>
      <c r="AX67" s="122"/>
      <c r="AY67" s="122"/>
      <c r="AZ67" s="122"/>
      <c r="BA67" s="122"/>
      <c r="BB67" s="123"/>
      <c r="BC67" s="121">
        <v>100</v>
      </c>
      <c r="BD67" s="122"/>
      <c r="BE67" s="122"/>
      <c r="BF67" s="122"/>
      <c r="BG67" s="122"/>
      <c r="BH67" s="122"/>
      <c r="BI67" s="122"/>
      <c r="BJ67" s="122"/>
      <c r="BK67" s="123"/>
      <c r="BL67" s="121" t="s">
        <v>138</v>
      </c>
      <c r="BM67" s="122"/>
      <c r="BN67" s="122"/>
      <c r="BO67" s="122"/>
      <c r="BP67" s="122"/>
      <c r="BQ67" s="122"/>
      <c r="BR67" s="122"/>
      <c r="BS67" s="122"/>
      <c r="BT67" s="123"/>
      <c r="BU67" s="121">
        <f>BU70/1</f>
        <v>2</v>
      </c>
      <c r="BV67" s="122"/>
      <c r="BW67" s="122"/>
      <c r="BX67" s="122"/>
      <c r="BY67" s="122"/>
      <c r="BZ67" s="122"/>
      <c r="CA67" s="122"/>
      <c r="CB67" s="123"/>
    </row>
    <row r="68" spans="1:80" ht="12.75" customHeight="1" x14ac:dyDescent="0.2">
      <c r="A68" s="193" t="s">
        <v>139</v>
      </c>
      <c r="B68" s="194"/>
      <c r="C68" s="194"/>
      <c r="D68" s="194"/>
      <c r="E68" s="194"/>
      <c r="F68" s="194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51"/>
      <c r="AL68" s="152"/>
      <c r="AM68" s="152"/>
      <c r="AN68" s="152"/>
      <c r="AO68" s="152"/>
      <c r="AP68" s="152"/>
      <c r="AQ68" s="152"/>
      <c r="AR68" s="152"/>
      <c r="AS68" s="153"/>
      <c r="AT68" s="151"/>
      <c r="AU68" s="152"/>
      <c r="AV68" s="152"/>
      <c r="AW68" s="152"/>
      <c r="AX68" s="152"/>
      <c r="AY68" s="152"/>
      <c r="AZ68" s="152"/>
      <c r="BA68" s="152"/>
      <c r="BB68" s="153"/>
      <c r="BC68" s="151"/>
      <c r="BD68" s="152"/>
      <c r="BE68" s="152"/>
      <c r="BF68" s="152"/>
      <c r="BG68" s="152"/>
      <c r="BH68" s="152"/>
      <c r="BI68" s="152"/>
      <c r="BJ68" s="152"/>
      <c r="BK68" s="153"/>
      <c r="BL68" s="151"/>
      <c r="BM68" s="152"/>
      <c r="BN68" s="152"/>
      <c r="BO68" s="152"/>
      <c r="BP68" s="152"/>
      <c r="BQ68" s="152"/>
      <c r="BR68" s="152"/>
      <c r="BS68" s="152"/>
      <c r="BT68" s="153"/>
      <c r="BU68" s="151"/>
      <c r="BV68" s="152"/>
      <c r="BW68" s="152"/>
      <c r="BX68" s="152"/>
      <c r="BY68" s="152"/>
      <c r="BZ68" s="152"/>
      <c r="CA68" s="152"/>
      <c r="CB68" s="153"/>
    </row>
    <row r="69" spans="1:80" ht="12.75" customHeight="1" x14ac:dyDescent="0.2">
      <c r="A69" s="196" t="s">
        <v>140</v>
      </c>
      <c r="B69" s="197"/>
      <c r="C69" s="197"/>
      <c r="D69" s="197"/>
      <c r="E69" s="197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8"/>
      <c r="AK69" s="124"/>
      <c r="AL69" s="125"/>
      <c r="AM69" s="125"/>
      <c r="AN69" s="125"/>
      <c r="AO69" s="125"/>
      <c r="AP69" s="125"/>
      <c r="AQ69" s="125"/>
      <c r="AR69" s="125"/>
      <c r="AS69" s="126"/>
      <c r="AT69" s="124"/>
      <c r="AU69" s="125"/>
      <c r="AV69" s="125"/>
      <c r="AW69" s="125"/>
      <c r="AX69" s="125"/>
      <c r="AY69" s="125"/>
      <c r="AZ69" s="125"/>
      <c r="BA69" s="125"/>
      <c r="BB69" s="126"/>
      <c r="BC69" s="124"/>
      <c r="BD69" s="125"/>
      <c r="BE69" s="125"/>
      <c r="BF69" s="125"/>
      <c r="BG69" s="125"/>
      <c r="BH69" s="125"/>
      <c r="BI69" s="125"/>
      <c r="BJ69" s="125"/>
      <c r="BK69" s="126"/>
      <c r="BL69" s="124"/>
      <c r="BM69" s="125"/>
      <c r="BN69" s="125"/>
      <c r="BO69" s="125"/>
      <c r="BP69" s="125"/>
      <c r="BQ69" s="125"/>
      <c r="BR69" s="125"/>
      <c r="BS69" s="125"/>
      <c r="BT69" s="126"/>
      <c r="BU69" s="124"/>
      <c r="BV69" s="125"/>
      <c r="BW69" s="125"/>
      <c r="BX69" s="125"/>
      <c r="BY69" s="125"/>
      <c r="BZ69" s="125"/>
      <c r="CA69" s="125"/>
      <c r="CB69" s="126"/>
    </row>
    <row r="70" spans="1:80" ht="12.75" customHeight="1" x14ac:dyDescent="0.2">
      <c r="A70" s="190" t="s">
        <v>141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2"/>
      <c r="AK70" s="121">
        <v>0</v>
      </c>
      <c r="AL70" s="122"/>
      <c r="AM70" s="122"/>
      <c r="AN70" s="122"/>
      <c r="AO70" s="122"/>
      <c r="AP70" s="122"/>
      <c r="AQ70" s="122"/>
      <c r="AR70" s="122"/>
      <c r="AS70" s="123"/>
      <c r="AT70" s="121">
        <v>0</v>
      </c>
      <c r="AU70" s="122"/>
      <c r="AV70" s="122"/>
      <c r="AW70" s="122"/>
      <c r="AX70" s="122"/>
      <c r="AY70" s="122"/>
      <c r="AZ70" s="122"/>
      <c r="BA70" s="122"/>
      <c r="BB70" s="123"/>
      <c r="BC70" s="121">
        <v>100</v>
      </c>
      <c r="BD70" s="122"/>
      <c r="BE70" s="122"/>
      <c r="BF70" s="122"/>
      <c r="BG70" s="122"/>
      <c r="BH70" s="122"/>
      <c r="BI70" s="122"/>
      <c r="BJ70" s="122"/>
      <c r="BK70" s="123"/>
      <c r="BL70" s="121"/>
      <c r="BM70" s="122"/>
      <c r="BN70" s="122"/>
      <c r="BO70" s="122"/>
      <c r="BP70" s="122"/>
      <c r="BQ70" s="122"/>
      <c r="BR70" s="122"/>
      <c r="BS70" s="122"/>
      <c r="BT70" s="123"/>
      <c r="BU70" s="121">
        <v>2</v>
      </c>
      <c r="BV70" s="122"/>
      <c r="BW70" s="122"/>
      <c r="BX70" s="122"/>
      <c r="BY70" s="122"/>
      <c r="BZ70" s="122"/>
      <c r="CA70" s="122"/>
      <c r="CB70" s="123"/>
    </row>
    <row r="71" spans="1:80" ht="12.75" customHeight="1" x14ac:dyDescent="0.2">
      <c r="A71" s="193" t="s">
        <v>142</v>
      </c>
      <c r="B71" s="194"/>
      <c r="C71" s="194"/>
      <c r="D71" s="194"/>
      <c r="E71" s="194"/>
      <c r="F71" s="194"/>
      <c r="G71" s="194"/>
      <c r="H71" s="194"/>
      <c r="I71" s="194"/>
      <c r="J71" s="194"/>
      <c r="K71" s="194"/>
      <c r="L71" s="194"/>
      <c r="M71" s="194"/>
      <c r="N71" s="194"/>
      <c r="O71" s="194"/>
      <c r="P71" s="194"/>
      <c r="Q71" s="194"/>
      <c r="R71" s="194"/>
      <c r="S71" s="194"/>
      <c r="T71" s="194"/>
      <c r="U71" s="194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51"/>
      <c r="AL71" s="152"/>
      <c r="AM71" s="152"/>
      <c r="AN71" s="152"/>
      <c r="AO71" s="152"/>
      <c r="AP71" s="152"/>
      <c r="AQ71" s="152"/>
      <c r="AR71" s="152"/>
      <c r="AS71" s="153"/>
      <c r="AT71" s="151"/>
      <c r="AU71" s="152"/>
      <c r="AV71" s="152"/>
      <c r="AW71" s="152"/>
      <c r="AX71" s="152"/>
      <c r="AY71" s="152"/>
      <c r="AZ71" s="152"/>
      <c r="BA71" s="152"/>
      <c r="BB71" s="153"/>
      <c r="BC71" s="151"/>
      <c r="BD71" s="152"/>
      <c r="BE71" s="152"/>
      <c r="BF71" s="152"/>
      <c r="BG71" s="152"/>
      <c r="BH71" s="152"/>
      <c r="BI71" s="152"/>
      <c r="BJ71" s="152"/>
      <c r="BK71" s="153"/>
      <c r="BL71" s="151"/>
      <c r="BM71" s="152"/>
      <c r="BN71" s="152"/>
      <c r="BO71" s="152"/>
      <c r="BP71" s="152"/>
      <c r="BQ71" s="152"/>
      <c r="BR71" s="152"/>
      <c r="BS71" s="152"/>
      <c r="BT71" s="153"/>
      <c r="BU71" s="151"/>
      <c r="BV71" s="152"/>
      <c r="BW71" s="152"/>
      <c r="BX71" s="152"/>
      <c r="BY71" s="152"/>
      <c r="BZ71" s="152"/>
      <c r="CA71" s="152"/>
      <c r="CB71" s="153"/>
    </row>
    <row r="72" spans="1:80" ht="12.75" customHeight="1" x14ac:dyDescent="0.2">
      <c r="A72" s="193" t="s">
        <v>143</v>
      </c>
      <c r="B72" s="194"/>
      <c r="C72" s="194"/>
      <c r="D72" s="194"/>
      <c r="E72" s="194"/>
      <c r="F72" s="194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  <c r="AI72" s="194"/>
      <c r="AJ72" s="195"/>
      <c r="AK72" s="151"/>
      <c r="AL72" s="152"/>
      <c r="AM72" s="152"/>
      <c r="AN72" s="152"/>
      <c r="AO72" s="152"/>
      <c r="AP72" s="152"/>
      <c r="AQ72" s="152"/>
      <c r="AR72" s="152"/>
      <c r="AS72" s="153"/>
      <c r="AT72" s="151"/>
      <c r="AU72" s="152"/>
      <c r="AV72" s="152"/>
      <c r="AW72" s="152"/>
      <c r="AX72" s="152"/>
      <c r="AY72" s="152"/>
      <c r="AZ72" s="152"/>
      <c r="BA72" s="152"/>
      <c r="BB72" s="153"/>
      <c r="BC72" s="151"/>
      <c r="BD72" s="152"/>
      <c r="BE72" s="152"/>
      <c r="BF72" s="152"/>
      <c r="BG72" s="152"/>
      <c r="BH72" s="152"/>
      <c r="BI72" s="152"/>
      <c r="BJ72" s="152"/>
      <c r="BK72" s="153"/>
      <c r="BL72" s="151"/>
      <c r="BM72" s="152"/>
      <c r="BN72" s="152"/>
      <c r="BO72" s="152"/>
      <c r="BP72" s="152"/>
      <c r="BQ72" s="152"/>
      <c r="BR72" s="152"/>
      <c r="BS72" s="152"/>
      <c r="BT72" s="153"/>
      <c r="BU72" s="151"/>
      <c r="BV72" s="152"/>
      <c r="BW72" s="152"/>
      <c r="BX72" s="152"/>
      <c r="BY72" s="152"/>
      <c r="BZ72" s="152"/>
      <c r="CA72" s="152"/>
      <c r="CB72" s="153"/>
    </row>
    <row r="73" spans="1:80" ht="12.75" customHeight="1" x14ac:dyDescent="0.2">
      <c r="A73" s="193" t="s">
        <v>144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  <c r="L73" s="194"/>
      <c r="M73" s="194"/>
      <c r="N73" s="194"/>
      <c r="O73" s="194"/>
      <c r="P73" s="194"/>
      <c r="Q73" s="194"/>
      <c r="R73" s="194"/>
      <c r="S73" s="194"/>
      <c r="T73" s="194"/>
      <c r="U73" s="194"/>
      <c r="V73" s="194"/>
      <c r="W73" s="194"/>
      <c r="X73" s="194"/>
      <c r="Y73" s="194"/>
      <c r="Z73" s="194"/>
      <c r="AA73" s="194"/>
      <c r="AB73" s="194"/>
      <c r="AC73" s="194"/>
      <c r="AD73" s="194"/>
      <c r="AE73" s="194"/>
      <c r="AF73" s="194"/>
      <c r="AG73" s="194"/>
      <c r="AH73" s="194"/>
      <c r="AI73" s="194"/>
      <c r="AJ73" s="195"/>
      <c r="AK73" s="151"/>
      <c r="AL73" s="152"/>
      <c r="AM73" s="152"/>
      <c r="AN73" s="152"/>
      <c r="AO73" s="152"/>
      <c r="AP73" s="152"/>
      <c r="AQ73" s="152"/>
      <c r="AR73" s="152"/>
      <c r="AS73" s="153"/>
      <c r="AT73" s="151"/>
      <c r="AU73" s="152"/>
      <c r="AV73" s="152"/>
      <c r="AW73" s="152"/>
      <c r="AX73" s="152"/>
      <c r="AY73" s="152"/>
      <c r="AZ73" s="152"/>
      <c r="BA73" s="152"/>
      <c r="BB73" s="153"/>
      <c r="BC73" s="151"/>
      <c r="BD73" s="152"/>
      <c r="BE73" s="152"/>
      <c r="BF73" s="152"/>
      <c r="BG73" s="152"/>
      <c r="BH73" s="152"/>
      <c r="BI73" s="152"/>
      <c r="BJ73" s="152"/>
      <c r="BK73" s="153"/>
      <c r="BL73" s="151"/>
      <c r="BM73" s="152"/>
      <c r="BN73" s="152"/>
      <c r="BO73" s="152"/>
      <c r="BP73" s="152"/>
      <c r="BQ73" s="152"/>
      <c r="BR73" s="152"/>
      <c r="BS73" s="152"/>
      <c r="BT73" s="153"/>
      <c r="BU73" s="151"/>
      <c r="BV73" s="152"/>
      <c r="BW73" s="152"/>
      <c r="BX73" s="152"/>
      <c r="BY73" s="152"/>
      <c r="BZ73" s="152"/>
      <c r="CA73" s="152"/>
      <c r="CB73" s="153"/>
    </row>
    <row r="74" spans="1:80" ht="12.75" customHeight="1" x14ac:dyDescent="0.2">
      <c r="A74" s="193" t="s">
        <v>145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5"/>
      <c r="AK74" s="151"/>
      <c r="AL74" s="152"/>
      <c r="AM74" s="152"/>
      <c r="AN74" s="152"/>
      <c r="AO74" s="152"/>
      <c r="AP74" s="152"/>
      <c r="AQ74" s="152"/>
      <c r="AR74" s="152"/>
      <c r="AS74" s="153"/>
      <c r="AT74" s="151"/>
      <c r="AU74" s="152"/>
      <c r="AV74" s="152"/>
      <c r="AW74" s="152"/>
      <c r="AX74" s="152"/>
      <c r="AY74" s="152"/>
      <c r="AZ74" s="152"/>
      <c r="BA74" s="152"/>
      <c r="BB74" s="153"/>
      <c r="BC74" s="151"/>
      <c r="BD74" s="152"/>
      <c r="BE74" s="152"/>
      <c r="BF74" s="152"/>
      <c r="BG74" s="152"/>
      <c r="BH74" s="152"/>
      <c r="BI74" s="152"/>
      <c r="BJ74" s="152"/>
      <c r="BK74" s="153"/>
      <c r="BL74" s="151"/>
      <c r="BM74" s="152"/>
      <c r="BN74" s="152"/>
      <c r="BO74" s="152"/>
      <c r="BP74" s="152"/>
      <c r="BQ74" s="152"/>
      <c r="BR74" s="152"/>
      <c r="BS74" s="152"/>
      <c r="BT74" s="153"/>
      <c r="BU74" s="151"/>
      <c r="BV74" s="152"/>
      <c r="BW74" s="152"/>
      <c r="BX74" s="152"/>
      <c r="BY74" s="152"/>
      <c r="BZ74" s="152"/>
      <c r="CA74" s="152"/>
      <c r="CB74" s="153"/>
    </row>
    <row r="75" spans="1:80" ht="12.75" customHeight="1" x14ac:dyDescent="0.2">
      <c r="A75" s="196" t="s">
        <v>146</v>
      </c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8"/>
      <c r="AK75" s="124"/>
      <c r="AL75" s="125"/>
      <c r="AM75" s="125"/>
      <c r="AN75" s="125"/>
      <c r="AO75" s="125"/>
      <c r="AP75" s="125"/>
      <c r="AQ75" s="125"/>
      <c r="AR75" s="125"/>
      <c r="AS75" s="126"/>
      <c r="AT75" s="124"/>
      <c r="AU75" s="125"/>
      <c r="AV75" s="125"/>
      <c r="AW75" s="125"/>
      <c r="AX75" s="125"/>
      <c r="AY75" s="125"/>
      <c r="AZ75" s="125"/>
      <c r="BA75" s="125"/>
      <c r="BB75" s="126"/>
      <c r="BC75" s="124"/>
      <c r="BD75" s="125"/>
      <c r="BE75" s="125"/>
      <c r="BF75" s="125"/>
      <c r="BG75" s="125"/>
      <c r="BH75" s="125"/>
      <c r="BI75" s="125"/>
      <c r="BJ75" s="125"/>
      <c r="BK75" s="126"/>
      <c r="BL75" s="124"/>
      <c r="BM75" s="125"/>
      <c r="BN75" s="125"/>
      <c r="BO75" s="125"/>
      <c r="BP75" s="125"/>
      <c r="BQ75" s="125"/>
      <c r="BR75" s="125"/>
      <c r="BS75" s="125"/>
      <c r="BT75" s="126"/>
      <c r="BU75" s="124"/>
      <c r="BV75" s="125"/>
      <c r="BW75" s="125"/>
      <c r="BX75" s="125"/>
      <c r="BY75" s="125"/>
      <c r="BZ75" s="125"/>
      <c r="CA75" s="125"/>
      <c r="CB75" s="126"/>
    </row>
    <row r="76" spans="1:80" ht="12.75" customHeight="1" x14ac:dyDescent="0.2">
      <c r="A76" s="190" t="s">
        <v>147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2"/>
      <c r="AK76" s="121" t="s">
        <v>57</v>
      </c>
      <c r="AL76" s="122"/>
      <c r="AM76" s="122"/>
      <c r="AN76" s="122"/>
      <c r="AO76" s="122"/>
      <c r="AP76" s="122"/>
      <c r="AQ76" s="122"/>
      <c r="AR76" s="122"/>
      <c r="AS76" s="123"/>
      <c r="AT76" s="121" t="s">
        <v>57</v>
      </c>
      <c r="AU76" s="122"/>
      <c r="AV76" s="122"/>
      <c r="AW76" s="122"/>
      <c r="AX76" s="122"/>
      <c r="AY76" s="122"/>
      <c r="AZ76" s="122"/>
      <c r="BA76" s="122"/>
      <c r="BB76" s="123"/>
      <c r="BC76" s="121" t="s">
        <v>57</v>
      </c>
      <c r="BD76" s="122"/>
      <c r="BE76" s="122"/>
      <c r="BF76" s="122"/>
      <c r="BG76" s="122"/>
      <c r="BH76" s="122"/>
      <c r="BI76" s="122"/>
      <c r="BJ76" s="122"/>
      <c r="BK76" s="123"/>
      <c r="BL76" s="121" t="s">
        <v>57</v>
      </c>
      <c r="BM76" s="122"/>
      <c r="BN76" s="122"/>
      <c r="BO76" s="122"/>
      <c r="BP76" s="122"/>
      <c r="BQ76" s="122"/>
      <c r="BR76" s="122"/>
      <c r="BS76" s="122"/>
      <c r="BT76" s="123"/>
      <c r="BU76" s="121">
        <f>(BU81+BU86)/2</f>
        <v>2</v>
      </c>
      <c r="BV76" s="122"/>
      <c r="BW76" s="122"/>
      <c r="BX76" s="122"/>
      <c r="BY76" s="122"/>
      <c r="BZ76" s="122"/>
      <c r="CA76" s="122"/>
      <c r="CB76" s="123"/>
    </row>
    <row r="77" spans="1:80" ht="12.75" customHeight="1" x14ac:dyDescent="0.2">
      <c r="A77" s="193" t="s">
        <v>148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51"/>
      <c r="AL77" s="152"/>
      <c r="AM77" s="152"/>
      <c r="AN77" s="152"/>
      <c r="AO77" s="152"/>
      <c r="AP77" s="152"/>
      <c r="AQ77" s="152"/>
      <c r="AR77" s="152"/>
      <c r="AS77" s="153"/>
      <c r="AT77" s="151"/>
      <c r="AU77" s="152"/>
      <c r="AV77" s="152"/>
      <c r="AW77" s="152"/>
      <c r="AX77" s="152"/>
      <c r="AY77" s="152"/>
      <c r="AZ77" s="152"/>
      <c r="BA77" s="152"/>
      <c r="BB77" s="153"/>
      <c r="BC77" s="151"/>
      <c r="BD77" s="152"/>
      <c r="BE77" s="152"/>
      <c r="BF77" s="152"/>
      <c r="BG77" s="152"/>
      <c r="BH77" s="152"/>
      <c r="BI77" s="152"/>
      <c r="BJ77" s="152"/>
      <c r="BK77" s="153"/>
      <c r="BL77" s="151"/>
      <c r="BM77" s="152"/>
      <c r="BN77" s="152"/>
      <c r="BO77" s="152"/>
      <c r="BP77" s="152"/>
      <c r="BQ77" s="152"/>
      <c r="BR77" s="152"/>
      <c r="BS77" s="152"/>
      <c r="BT77" s="153"/>
      <c r="BU77" s="151"/>
      <c r="BV77" s="152"/>
      <c r="BW77" s="152"/>
      <c r="BX77" s="152"/>
      <c r="BY77" s="152"/>
      <c r="BZ77" s="152"/>
      <c r="CA77" s="152"/>
      <c r="CB77" s="153"/>
    </row>
    <row r="78" spans="1:80" ht="12.75" customHeight="1" x14ac:dyDescent="0.2">
      <c r="A78" s="193" t="s">
        <v>149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5"/>
      <c r="AK78" s="151"/>
      <c r="AL78" s="152"/>
      <c r="AM78" s="152"/>
      <c r="AN78" s="152"/>
      <c r="AO78" s="152"/>
      <c r="AP78" s="152"/>
      <c r="AQ78" s="152"/>
      <c r="AR78" s="152"/>
      <c r="AS78" s="153"/>
      <c r="AT78" s="151"/>
      <c r="AU78" s="152"/>
      <c r="AV78" s="152"/>
      <c r="AW78" s="152"/>
      <c r="AX78" s="152"/>
      <c r="AY78" s="152"/>
      <c r="AZ78" s="152"/>
      <c r="BA78" s="152"/>
      <c r="BB78" s="153"/>
      <c r="BC78" s="151"/>
      <c r="BD78" s="152"/>
      <c r="BE78" s="152"/>
      <c r="BF78" s="152"/>
      <c r="BG78" s="152"/>
      <c r="BH78" s="152"/>
      <c r="BI78" s="152"/>
      <c r="BJ78" s="152"/>
      <c r="BK78" s="153"/>
      <c r="BL78" s="151"/>
      <c r="BM78" s="152"/>
      <c r="BN78" s="152"/>
      <c r="BO78" s="152"/>
      <c r="BP78" s="152"/>
      <c r="BQ78" s="152"/>
      <c r="BR78" s="152"/>
      <c r="BS78" s="152"/>
      <c r="BT78" s="153"/>
      <c r="BU78" s="151"/>
      <c r="BV78" s="152"/>
      <c r="BW78" s="152"/>
      <c r="BX78" s="152"/>
      <c r="BY78" s="152"/>
      <c r="BZ78" s="152"/>
      <c r="CA78" s="152"/>
      <c r="CB78" s="153"/>
    </row>
    <row r="79" spans="1:80" ht="12.75" customHeight="1" x14ac:dyDescent="0.2">
      <c r="A79" s="196" t="s">
        <v>150</v>
      </c>
      <c r="B79" s="197"/>
      <c r="C79" s="197"/>
      <c r="D79" s="197"/>
      <c r="E79" s="197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8"/>
      <c r="AK79" s="124"/>
      <c r="AL79" s="125"/>
      <c r="AM79" s="125"/>
      <c r="AN79" s="125"/>
      <c r="AO79" s="125"/>
      <c r="AP79" s="125"/>
      <c r="AQ79" s="125"/>
      <c r="AR79" s="125"/>
      <c r="AS79" s="126"/>
      <c r="AT79" s="124"/>
      <c r="AU79" s="125"/>
      <c r="AV79" s="125"/>
      <c r="AW79" s="125"/>
      <c r="AX79" s="125"/>
      <c r="AY79" s="125"/>
      <c r="AZ79" s="125"/>
      <c r="BA79" s="125"/>
      <c r="BB79" s="126"/>
      <c r="BC79" s="124"/>
      <c r="BD79" s="125"/>
      <c r="BE79" s="125"/>
      <c r="BF79" s="125"/>
      <c r="BG79" s="125"/>
      <c r="BH79" s="125"/>
      <c r="BI79" s="125"/>
      <c r="BJ79" s="125"/>
      <c r="BK79" s="126"/>
      <c r="BL79" s="124"/>
      <c r="BM79" s="125"/>
      <c r="BN79" s="125"/>
      <c r="BO79" s="125"/>
      <c r="BP79" s="125"/>
      <c r="BQ79" s="125"/>
      <c r="BR79" s="125"/>
      <c r="BS79" s="125"/>
      <c r="BT79" s="126"/>
      <c r="BU79" s="124"/>
      <c r="BV79" s="125"/>
      <c r="BW79" s="125"/>
      <c r="BX79" s="125"/>
      <c r="BY79" s="125"/>
      <c r="BZ79" s="125"/>
      <c r="CA79" s="125"/>
      <c r="CB79" s="126"/>
    </row>
    <row r="80" spans="1:80" ht="15" customHeight="1" x14ac:dyDescent="0.2">
      <c r="A80" s="188" t="s">
        <v>87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9"/>
      <c r="AL80" s="189"/>
      <c r="AM80" s="189"/>
      <c r="AN80" s="189"/>
      <c r="AO80" s="189"/>
      <c r="AP80" s="189"/>
      <c r="AQ80" s="189"/>
      <c r="AR80" s="189"/>
      <c r="AS80" s="189"/>
      <c r="AT80" s="189"/>
      <c r="AU80" s="189"/>
      <c r="AV80" s="189"/>
      <c r="AW80" s="189"/>
      <c r="AX80" s="189"/>
      <c r="AY80" s="189"/>
      <c r="AZ80" s="189"/>
      <c r="BA80" s="189"/>
      <c r="BB80" s="189"/>
      <c r="BC80" s="189"/>
      <c r="BD80" s="189"/>
      <c r="BE80" s="189"/>
      <c r="BF80" s="189"/>
      <c r="BG80" s="189"/>
      <c r="BH80" s="189"/>
      <c r="BI80" s="189"/>
      <c r="BJ80" s="189"/>
      <c r="BK80" s="189"/>
      <c r="BL80" s="187"/>
      <c r="BM80" s="187"/>
      <c r="BN80" s="187"/>
      <c r="BO80" s="187"/>
      <c r="BP80" s="187"/>
      <c r="BQ80" s="187"/>
      <c r="BR80" s="187"/>
      <c r="BS80" s="187"/>
      <c r="BT80" s="187"/>
      <c r="BU80" s="189"/>
      <c r="BV80" s="189"/>
      <c r="BW80" s="189"/>
      <c r="BX80" s="189"/>
      <c r="BY80" s="189"/>
      <c r="BZ80" s="189"/>
      <c r="CA80" s="189"/>
      <c r="CB80" s="189"/>
    </row>
    <row r="81" spans="1:80" ht="12.75" customHeight="1" x14ac:dyDescent="0.2">
      <c r="A81" s="190" t="s">
        <v>151</v>
      </c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2"/>
      <c r="AK81" s="121">
        <v>0</v>
      </c>
      <c r="AL81" s="122"/>
      <c r="AM81" s="122"/>
      <c r="AN81" s="122"/>
      <c r="AO81" s="122"/>
      <c r="AP81" s="122"/>
      <c r="AQ81" s="122"/>
      <c r="AR81" s="122"/>
      <c r="AS81" s="123"/>
      <c r="AT81" s="121">
        <v>0</v>
      </c>
      <c r="AU81" s="122"/>
      <c r="AV81" s="122"/>
      <c r="AW81" s="122"/>
      <c r="AX81" s="122"/>
      <c r="AY81" s="122"/>
      <c r="AZ81" s="122"/>
      <c r="BA81" s="122"/>
      <c r="BB81" s="123"/>
      <c r="BC81" s="121">
        <v>100</v>
      </c>
      <c r="BD81" s="122"/>
      <c r="BE81" s="122"/>
      <c r="BF81" s="122"/>
      <c r="BG81" s="122"/>
      <c r="BH81" s="122"/>
      <c r="BI81" s="122"/>
      <c r="BJ81" s="122"/>
      <c r="BK81" s="123"/>
      <c r="BL81" s="121" t="s">
        <v>138</v>
      </c>
      <c r="BM81" s="122"/>
      <c r="BN81" s="122"/>
      <c r="BO81" s="122"/>
      <c r="BP81" s="122"/>
      <c r="BQ81" s="122"/>
      <c r="BR81" s="122"/>
      <c r="BS81" s="122"/>
      <c r="BT81" s="123"/>
      <c r="BU81" s="121">
        <v>2</v>
      </c>
      <c r="BV81" s="122"/>
      <c r="BW81" s="122"/>
      <c r="BX81" s="122"/>
      <c r="BY81" s="122"/>
      <c r="BZ81" s="122"/>
      <c r="CA81" s="122"/>
      <c r="CB81" s="123"/>
    </row>
    <row r="82" spans="1:80" ht="12.75" customHeight="1" x14ac:dyDescent="0.2">
      <c r="A82" s="193" t="s">
        <v>152</v>
      </c>
      <c r="B82" s="194"/>
      <c r="C82" s="194"/>
      <c r="D82" s="194"/>
      <c r="E82" s="194"/>
      <c r="F82" s="194"/>
      <c r="G82" s="194"/>
      <c r="H82" s="194"/>
      <c r="I82" s="194"/>
      <c r="J82" s="194"/>
      <c r="K82" s="194"/>
      <c r="L82" s="194"/>
      <c r="M82" s="194"/>
      <c r="N82" s="194"/>
      <c r="O82" s="194"/>
      <c r="P82" s="194"/>
      <c r="Q82" s="194"/>
      <c r="R82" s="194"/>
      <c r="S82" s="194"/>
      <c r="T82" s="194"/>
      <c r="U82" s="194"/>
      <c r="V82" s="194"/>
      <c r="W82" s="194"/>
      <c r="X82" s="194"/>
      <c r="Y82" s="194"/>
      <c r="Z82" s="194"/>
      <c r="AA82" s="194"/>
      <c r="AB82" s="194"/>
      <c r="AC82" s="194"/>
      <c r="AD82" s="194"/>
      <c r="AE82" s="194"/>
      <c r="AF82" s="194"/>
      <c r="AG82" s="194"/>
      <c r="AH82" s="194"/>
      <c r="AI82" s="194"/>
      <c r="AJ82" s="195"/>
      <c r="AK82" s="151"/>
      <c r="AL82" s="152"/>
      <c r="AM82" s="152"/>
      <c r="AN82" s="152"/>
      <c r="AO82" s="152"/>
      <c r="AP82" s="152"/>
      <c r="AQ82" s="152"/>
      <c r="AR82" s="152"/>
      <c r="AS82" s="153"/>
      <c r="AT82" s="151"/>
      <c r="AU82" s="152"/>
      <c r="AV82" s="152"/>
      <c r="AW82" s="152"/>
      <c r="AX82" s="152"/>
      <c r="AY82" s="152"/>
      <c r="AZ82" s="152"/>
      <c r="BA82" s="152"/>
      <c r="BB82" s="153"/>
      <c r="BC82" s="151"/>
      <c r="BD82" s="152"/>
      <c r="BE82" s="152"/>
      <c r="BF82" s="152"/>
      <c r="BG82" s="152"/>
      <c r="BH82" s="152"/>
      <c r="BI82" s="152"/>
      <c r="BJ82" s="152"/>
      <c r="BK82" s="153"/>
      <c r="BL82" s="151"/>
      <c r="BM82" s="152"/>
      <c r="BN82" s="152"/>
      <c r="BO82" s="152"/>
      <c r="BP82" s="152"/>
      <c r="BQ82" s="152"/>
      <c r="BR82" s="152"/>
      <c r="BS82" s="152"/>
      <c r="BT82" s="153"/>
      <c r="BU82" s="151"/>
      <c r="BV82" s="152"/>
      <c r="BW82" s="152"/>
      <c r="BX82" s="152"/>
      <c r="BY82" s="152"/>
      <c r="BZ82" s="152"/>
      <c r="CA82" s="152"/>
      <c r="CB82" s="153"/>
    </row>
    <row r="83" spans="1:80" ht="12.75" customHeight="1" x14ac:dyDescent="0.2">
      <c r="A83" s="193" t="s">
        <v>153</v>
      </c>
      <c r="B83" s="194"/>
      <c r="C83" s="194"/>
      <c r="D83" s="194"/>
      <c r="E83" s="194"/>
      <c r="F83" s="194"/>
      <c r="G83" s="194"/>
      <c r="H83" s="194"/>
      <c r="I83" s="194"/>
      <c r="J83" s="194"/>
      <c r="K83" s="194"/>
      <c r="L83" s="194"/>
      <c r="M83" s="194"/>
      <c r="N83" s="194"/>
      <c r="O83" s="194"/>
      <c r="P83" s="194"/>
      <c r="Q83" s="194"/>
      <c r="R83" s="194"/>
      <c r="S83" s="194"/>
      <c r="T83" s="194"/>
      <c r="U83" s="194"/>
      <c r="V83" s="194"/>
      <c r="W83" s="194"/>
      <c r="X83" s="194"/>
      <c r="Y83" s="194"/>
      <c r="Z83" s="194"/>
      <c r="AA83" s="194"/>
      <c r="AB83" s="194"/>
      <c r="AC83" s="194"/>
      <c r="AD83" s="194"/>
      <c r="AE83" s="194"/>
      <c r="AF83" s="194"/>
      <c r="AG83" s="194"/>
      <c r="AH83" s="194"/>
      <c r="AI83" s="194"/>
      <c r="AJ83" s="195"/>
      <c r="AK83" s="151"/>
      <c r="AL83" s="152"/>
      <c r="AM83" s="152"/>
      <c r="AN83" s="152"/>
      <c r="AO83" s="152"/>
      <c r="AP83" s="152"/>
      <c r="AQ83" s="152"/>
      <c r="AR83" s="152"/>
      <c r="AS83" s="153"/>
      <c r="AT83" s="151"/>
      <c r="AU83" s="152"/>
      <c r="AV83" s="152"/>
      <c r="AW83" s="152"/>
      <c r="AX83" s="152"/>
      <c r="AY83" s="152"/>
      <c r="AZ83" s="152"/>
      <c r="BA83" s="152"/>
      <c r="BB83" s="153"/>
      <c r="BC83" s="151"/>
      <c r="BD83" s="152"/>
      <c r="BE83" s="152"/>
      <c r="BF83" s="152"/>
      <c r="BG83" s="152"/>
      <c r="BH83" s="152"/>
      <c r="BI83" s="152"/>
      <c r="BJ83" s="152"/>
      <c r="BK83" s="153"/>
      <c r="BL83" s="151"/>
      <c r="BM83" s="152"/>
      <c r="BN83" s="152"/>
      <c r="BO83" s="152"/>
      <c r="BP83" s="152"/>
      <c r="BQ83" s="152"/>
      <c r="BR83" s="152"/>
      <c r="BS83" s="152"/>
      <c r="BT83" s="153"/>
      <c r="BU83" s="151"/>
      <c r="BV83" s="152"/>
      <c r="BW83" s="152"/>
      <c r="BX83" s="152"/>
      <c r="BY83" s="152"/>
      <c r="BZ83" s="152"/>
      <c r="CA83" s="152"/>
      <c r="CB83" s="153"/>
    </row>
    <row r="84" spans="1:80" ht="12.75" customHeight="1" x14ac:dyDescent="0.2">
      <c r="A84" s="193" t="s">
        <v>154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5"/>
      <c r="AK84" s="151"/>
      <c r="AL84" s="152"/>
      <c r="AM84" s="152"/>
      <c r="AN84" s="152"/>
      <c r="AO84" s="152"/>
      <c r="AP84" s="152"/>
      <c r="AQ84" s="152"/>
      <c r="AR84" s="152"/>
      <c r="AS84" s="153"/>
      <c r="AT84" s="151"/>
      <c r="AU84" s="152"/>
      <c r="AV84" s="152"/>
      <c r="AW84" s="152"/>
      <c r="AX84" s="152"/>
      <c r="AY84" s="152"/>
      <c r="AZ84" s="152"/>
      <c r="BA84" s="152"/>
      <c r="BB84" s="153"/>
      <c r="BC84" s="151"/>
      <c r="BD84" s="152"/>
      <c r="BE84" s="152"/>
      <c r="BF84" s="152"/>
      <c r="BG84" s="152"/>
      <c r="BH84" s="152"/>
      <c r="BI84" s="152"/>
      <c r="BJ84" s="152"/>
      <c r="BK84" s="153"/>
      <c r="BL84" s="151"/>
      <c r="BM84" s="152"/>
      <c r="BN84" s="152"/>
      <c r="BO84" s="152"/>
      <c r="BP84" s="152"/>
      <c r="BQ84" s="152"/>
      <c r="BR84" s="152"/>
      <c r="BS84" s="152"/>
      <c r="BT84" s="153"/>
      <c r="BU84" s="151"/>
      <c r="BV84" s="152"/>
      <c r="BW84" s="152"/>
      <c r="BX84" s="152"/>
      <c r="BY84" s="152"/>
      <c r="BZ84" s="152"/>
      <c r="CA84" s="152"/>
      <c r="CB84" s="153"/>
    </row>
    <row r="85" spans="1:80" ht="12.75" customHeight="1" x14ac:dyDescent="0.2">
      <c r="A85" s="196" t="s">
        <v>146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8"/>
      <c r="AK85" s="124"/>
      <c r="AL85" s="125"/>
      <c r="AM85" s="125"/>
      <c r="AN85" s="125"/>
      <c r="AO85" s="125"/>
      <c r="AP85" s="125"/>
      <c r="AQ85" s="125"/>
      <c r="AR85" s="125"/>
      <c r="AS85" s="126"/>
      <c r="AT85" s="124"/>
      <c r="AU85" s="125"/>
      <c r="AV85" s="125"/>
      <c r="AW85" s="125"/>
      <c r="AX85" s="125"/>
      <c r="AY85" s="125"/>
      <c r="AZ85" s="125"/>
      <c r="BA85" s="125"/>
      <c r="BB85" s="126"/>
      <c r="BC85" s="124"/>
      <c r="BD85" s="125"/>
      <c r="BE85" s="125"/>
      <c r="BF85" s="125"/>
      <c r="BG85" s="125"/>
      <c r="BH85" s="125"/>
      <c r="BI85" s="125"/>
      <c r="BJ85" s="125"/>
      <c r="BK85" s="126"/>
      <c r="BL85" s="124"/>
      <c r="BM85" s="125"/>
      <c r="BN85" s="125"/>
      <c r="BO85" s="125"/>
      <c r="BP85" s="125"/>
      <c r="BQ85" s="125"/>
      <c r="BR85" s="125"/>
      <c r="BS85" s="125"/>
      <c r="BT85" s="126"/>
      <c r="BU85" s="124"/>
      <c r="BV85" s="125"/>
      <c r="BW85" s="125"/>
      <c r="BX85" s="125"/>
      <c r="BY85" s="125"/>
      <c r="BZ85" s="125"/>
      <c r="CA85" s="125"/>
      <c r="CB85" s="126"/>
    </row>
    <row r="86" spans="1:80" ht="12.75" customHeight="1" x14ac:dyDescent="0.2">
      <c r="A86" s="190" t="s">
        <v>155</v>
      </c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2"/>
      <c r="AK86" s="121">
        <v>0</v>
      </c>
      <c r="AL86" s="122"/>
      <c r="AM86" s="122"/>
      <c r="AN86" s="122"/>
      <c r="AO86" s="122"/>
      <c r="AP86" s="122"/>
      <c r="AQ86" s="122"/>
      <c r="AR86" s="122"/>
      <c r="AS86" s="123"/>
      <c r="AT86" s="121">
        <v>0</v>
      </c>
      <c r="AU86" s="122"/>
      <c r="AV86" s="122"/>
      <c r="AW86" s="122"/>
      <c r="AX86" s="122"/>
      <c r="AY86" s="122"/>
      <c r="AZ86" s="122"/>
      <c r="BA86" s="122"/>
      <c r="BB86" s="123"/>
      <c r="BC86" s="121">
        <v>100</v>
      </c>
      <c r="BD86" s="122"/>
      <c r="BE86" s="122"/>
      <c r="BF86" s="122"/>
      <c r="BG86" s="122"/>
      <c r="BH86" s="122"/>
      <c r="BI86" s="122"/>
      <c r="BJ86" s="122"/>
      <c r="BK86" s="123"/>
      <c r="BL86" s="121" t="s">
        <v>138</v>
      </c>
      <c r="BM86" s="122"/>
      <c r="BN86" s="122"/>
      <c r="BO86" s="122"/>
      <c r="BP86" s="122"/>
      <c r="BQ86" s="122"/>
      <c r="BR86" s="122"/>
      <c r="BS86" s="122"/>
      <c r="BT86" s="123"/>
      <c r="BU86" s="121">
        <v>2</v>
      </c>
      <c r="BV86" s="122"/>
      <c r="BW86" s="122"/>
      <c r="BX86" s="122"/>
      <c r="BY86" s="122"/>
      <c r="BZ86" s="122"/>
      <c r="CA86" s="122"/>
      <c r="CB86" s="123"/>
    </row>
    <row r="87" spans="1:80" ht="12.75" customHeight="1" x14ac:dyDescent="0.2">
      <c r="A87" s="193" t="s">
        <v>156</v>
      </c>
      <c r="B87" s="194"/>
      <c r="C87" s="194"/>
      <c r="D87" s="194"/>
      <c r="E87" s="194"/>
      <c r="F87" s="194"/>
      <c r="G87" s="194"/>
      <c r="H87" s="194"/>
      <c r="I87" s="194"/>
      <c r="J87" s="194"/>
      <c r="K87" s="194"/>
      <c r="L87" s="194"/>
      <c r="M87" s="194"/>
      <c r="N87" s="194"/>
      <c r="O87" s="194"/>
      <c r="P87" s="194"/>
      <c r="Q87" s="194"/>
      <c r="R87" s="194"/>
      <c r="S87" s="194"/>
      <c r="T87" s="194"/>
      <c r="U87" s="194"/>
      <c r="V87" s="194"/>
      <c r="W87" s="194"/>
      <c r="X87" s="194"/>
      <c r="Y87" s="194"/>
      <c r="Z87" s="194"/>
      <c r="AA87" s="194"/>
      <c r="AB87" s="194"/>
      <c r="AC87" s="194"/>
      <c r="AD87" s="194"/>
      <c r="AE87" s="194"/>
      <c r="AF87" s="194"/>
      <c r="AG87" s="194"/>
      <c r="AH87" s="194"/>
      <c r="AI87" s="194"/>
      <c r="AJ87" s="195"/>
      <c r="AK87" s="151"/>
      <c r="AL87" s="152"/>
      <c r="AM87" s="152"/>
      <c r="AN87" s="152"/>
      <c r="AO87" s="152"/>
      <c r="AP87" s="152"/>
      <c r="AQ87" s="152"/>
      <c r="AR87" s="152"/>
      <c r="AS87" s="153"/>
      <c r="AT87" s="151"/>
      <c r="AU87" s="152"/>
      <c r="AV87" s="152"/>
      <c r="AW87" s="152"/>
      <c r="AX87" s="152"/>
      <c r="AY87" s="152"/>
      <c r="AZ87" s="152"/>
      <c r="BA87" s="152"/>
      <c r="BB87" s="153"/>
      <c r="BC87" s="151"/>
      <c r="BD87" s="152"/>
      <c r="BE87" s="152"/>
      <c r="BF87" s="152"/>
      <c r="BG87" s="152"/>
      <c r="BH87" s="152"/>
      <c r="BI87" s="152"/>
      <c r="BJ87" s="152"/>
      <c r="BK87" s="153"/>
      <c r="BL87" s="151"/>
      <c r="BM87" s="152"/>
      <c r="BN87" s="152"/>
      <c r="BO87" s="152"/>
      <c r="BP87" s="152"/>
      <c r="BQ87" s="152"/>
      <c r="BR87" s="152"/>
      <c r="BS87" s="152"/>
      <c r="BT87" s="153"/>
      <c r="BU87" s="151"/>
      <c r="BV87" s="152"/>
      <c r="BW87" s="152"/>
      <c r="BX87" s="152"/>
      <c r="BY87" s="152"/>
      <c r="BZ87" s="152"/>
      <c r="CA87" s="152"/>
      <c r="CB87" s="153"/>
    </row>
    <row r="88" spans="1:80" ht="12.75" customHeight="1" x14ac:dyDescent="0.2">
      <c r="A88" s="193" t="s">
        <v>157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5"/>
      <c r="AK88" s="151"/>
      <c r="AL88" s="152"/>
      <c r="AM88" s="152"/>
      <c r="AN88" s="152"/>
      <c r="AO88" s="152"/>
      <c r="AP88" s="152"/>
      <c r="AQ88" s="152"/>
      <c r="AR88" s="152"/>
      <c r="AS88" s="153"/>
      <c r="AT88" s="151"/>
      <c r="AU88" s="152"/>
      <c r="AV88" s="152"/>
      <c r="AW88" s="152"/>
      <c r="AX88" s="152"/>
      <c r="AY88" s="152"/>
      <c r="AZ88" s="152"/>
      <c r="BA88" s="152"/>
      <c r="BB88" s="153"/>
      <c r="BC88" s="151"/>
      <c r="BD88" s="152"/>
      <c r="BE88" s="152"/>
      <c r="BF88" s="152"/>
      <c r="BG88" s="152"/>
      <c r="BH88" s="152"/>
      <c r="BI88" s="152"/>
      <c r="BJ88" s="152"/>
      <c r="BK88" s="153"/>
      <c r="BL88" s="151"/>
      <c r="BM88" s="152"/>
      <c r="BN88" s="152"/>
      <c r="BO88" s="152"/>
      <c r="BP88" s="152"/>
      <c r="BQ88" s="152"/>
      <c r="BR88" s="152"/>
      <c r="BS88" s="152"/>
      <c r="BT88" s="153"/>
      <c r="BU88" s="151"/>
      <c r="BV88" s="152"/>
      <c r="BW88" s="152"/>
      <c r="BX88" s="152"/>
      <c r="BY88" s="152"/>
      <c r="BZ88" s="152"/>
      <c r="CA88" s="152"/>
      <c r="CB88" s="153"/>
    </row>
    <row r="89" spans="1:80" ht="12.75" customHeight="1" x14ac:dyDescent="0.2">
      <c r="A89" s="193" t="s">
        <v>158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51"/>
      <c r="AL89" s="152"/>
      <c r="AM89" s="152"/>
      <c r="AN89" s="152"/>
      <c r="AO89" s="152"/>
      <c r="AP89" s="152"/>
      <c r="AQ89" s="152"/>
      <c r="AR89" s="152"/>
      <c r="AS89" s="153"/>
      <c r="AT89" s="151"/>
      <c r="AU89" s="152"/>
      <c r="AV89" s="152"/>
      <c r="AW89" s="152"/>
      <c r="AX89" s="152"/>
      <c r="AY89" s="152"/>
      <c r="AZ89" s="152"/>
      <c r="BA89" s="152"/>
      <c r="BB89" s="153"/>
      <c r="BC89" s="151"/>
      <c r="BD89" s="152"/>
      <c r="BE89" s="152"/>
      <c r="BF89" s="152"/>
      <c r="BG89" s="152"/>
      <c r="BH89" s="152"/>
      <c r="BI89" s="152"/>
      <c r="BJ89" s="152"/>
      <c r="BK89" s="153"/>
      <c r="BL89" s="151"/>
      <c r="BM89" s="152"/>
      <c r="BN89" s="152"/>
      <c r="BO89" s="152"/>
      <c r="BP89" s="152"/>
      <c r="BQ89" s="152"/>
      <c r="BR89" s="152"/>
      <c r="BS89" s="152"/>
      <c r="BT89" s="153"/>
      <c r="BU89" s="151"/>
      <c r="BV89" s="152"/>
      <c r="BW89" s="152"/>
      <c r="BX89" s="152"/>
      <c r="BY89" s="152"/>
      <c r="BZ89" s="152"/>
      <c r="CA89" s="152"/>
      <c r="CB89" s="153"/>
    </row>
    <row r="90" spans="1:80" ht="12.75" customHeight="1" x14ac:dyDescent="0.2">
      <c r="A90" s="193" t="s">
        <v>159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151"/>
      <c r="AL90" s="152"/>
      <c r="AM90" s="152"/>
      <c r="AN90" s="152"/>
      <c r="AO90" s="152"/>
      <c r="AP90" s="152"/>
      <c r="AQ90" s="152"/>
      <c r="AR90" s="152"/>
      <c r="AS90" s="153"/>
      <c r="AT90" s="151"/>
      <c r="AU90" s="152"/>
      <c r="AV90" s="152"/>
      <c r="AW90" s="152"/>
      <c r="AX90" s="152"/>
      <c r="AY90" s="152"/>
      <c r="AZ90" s="152"/>
      <c r="BA90" s="152"/>
      <c r="BB90" s="153"/>
      <c r="BC90" s="151"/>
      <c r="BD90" s="152"/>
      <c r="BE90" s="152"/>
      <c r="BF90" s="152"/>
      <c r="BG90" s="152"/>
      <c r="BH90" s="152"/>
      <c r="BI90" s="152"/>
      <c r="BJ90" s="152"/>
      <c r="BK90" s="153"/>
      <c r="BL90" s="151"/>
      <c r="BM90" s="152"/>
      <c r="BN90" s="152"/>
      <c r="BO90" s="152"/>
      <c r="BP90" s="152"/>
      <c r="BQ90" s="152"/>
      <c r="BR90" s="152"/>
      <c r="BS90" s="152"/>
      <c r="BT90" s="153"/>
      <c r="BU90" s="151"/>
      <c r="BV90" s="152"/>
      <c r="BW90" s="152"/>
      <c r="BX90" s="152"/>
      <c r="BY90" s="152"/>
      <c r="BZ90" s="152"/>
      <c r="CA90" s="152"/>
      <c r="CB90" s="153"/>
    </row>
    <row r="91" spans="1:80" ht="12.75" customHeight="1" x14ac:dyDescent="0.2">
      <c r="A91" s="193" t="s">
        <v>160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5"/>
      <c r="AK91" s="151"/>
      <c r="AL91" s="152"/>
      <c r="AM91" s="152"/>
      <c r="AN91" s="152"/>
      <c r="AO91" s="152"/>
      <c r="AP91" s="152"/>
      <c r="AQ91" s="152"/>
      <c r="AR91" s="152"/>
      <c r="AS91" s="153"/>
      <c r="AT91" s="151"/>
      <c r="AU91" s="152"/>
      <c r="AV91" s="152"/>
      <c r="AW91" s="152"/>
      <c r="AX91" s="152"/>
      <c r="AY91" s="152"/>
      <c r="AZ91" s="152"/>
      <c r="BA91" s="152"/>
      <c r="BB91" s="153"/>
      <c r="BC91" s="151"/>
      <c r="BD91" s="152"/>
      <c r="BE91" s="152"/>
      <c r="BF91" s="152"/>
      <c r="BG91" s="152"/>
      <c r="BH91" s="152"/>
      <c r="BI91" s="152"/>
      <c r="BJ91" s="152"/>
      <c r="BK91" s="153"/>
      <c r="BL91" s="151"/>
      <c r="BM91" s="152"/>
      <c r="BN91" s="152"/>
      <c r="BO91" s="152"/>
      <c r="BP91" s="152"/>
      <c r="BQ91" s="152"/>
      <c r="BR91" s="152"/>
      <c r="BS91" s="152"/>
      <c r="BT91" s="153"/>
      <c r="BU91" s="151"/>
      <c r="BV91" s="152"/>
      <c r="BW91" s="152"/>
      <c r="BX91" s="152"/>
      <c r="BY91" s="152"/>
      <c r="BZ91" s="152"/>
      <c r="CA91" s="152"/>
      <c r="CB91" s="153"/>
    </row>
    <row r="92" spans="1:80" ht="12.75" customHeight="1" x14ac:dyDescent="0.2">
      <c r="A92" s="196" t="s">
        <v>146</v>
      </c>
      <c r="B92" s="197"/>
      <c r="C92" s="197"/>
      <c r="D92" s="197"/>
      <c r="E92" s="197"/>
      <c r="F92" s="197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7"/>
      <c r="AF92" s="197"/>
      <c r="AG92" s="197"/>
      <c r="AH92" s="197"/>
      <c r="AI92" s="197"/>
      <c r="AJ92" s="198"/>
      <c r="AK92" s="124"/>
      <c r="AL92" s="125"/>
      <c r="AM92" s="125"/>
      <c r="AN92" s="125"/>
      <c r="AO92" s="125"/>
      <c r="AP92" s="125"/>
      <c r="AQ92" s="125"/>
      <c r="AR92" s="125"/>
      <c r="AS92" s="126"/>
      <c r="AT92" s="124"/>
      <c r="AU92" s="125"/>
      <c r="AV92" s="125"/>
      <c r="AW92" s="125"/>
      <c r="AX92" s="125"/>
      <c r="AY92" s="125"/>
      <c r="AZ92" s="125"/>
      <c r="BA92" s="125"/>
      <c r="BB92" s="126"/>
      <c r="BC92" s="124"/>
      <c r="BD92" s="125"/>
      <c r="BE92" s="125"/>
      <c r="BF92" s="125"/>
      <c r="BG92" s="125"/>
      <c r="BH92" s="125"/>
      <c r="BI92" s="125"/>
      <c r="BJ92" s="125"/>
      <c r="BK92" s="126"/>
      <c r="BL92" s="124"/>
      <c r="BM92" s="125"/>
      <c r="BN92" s="125"/>
      <c r="BO92" s="125"/>
      <c r="BP92" s="125"/>
      <c r="BQ92" s="125"/>
      <c r="BR92" s="125"/>
      <c r="BS92" s="125"/>
      <c r="BT92" s="126"/>
      <c r="BU92" s="124"/>
      <c r="BV92" s="125"/>
      <c r="BW92" s="125"/>
      <c r="BX92" s="125"/>
      <c r="BY92" s="125"/>
      <c r="BZ92" s="125"/>
      <c r="CA92" s="125"/>
      <c r="CB92" s="126"/>
    </row>
    <row r="93" spans="1:80" ht="15" customHeight="1" x14ac:dyDescent="0.2">
      <c r="A93" s="188" t="s">
        <v>161</v>
      </c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7" t="s">
        <v>57</v>
      </c>
      <c r="AL93" s="187"/>
      <c r="AM93" s="187"/>
      <c r="AN93" s="187"/>
      <c r="AO93" s="187"/>
      <c r="AP93" s="187"/>
      <c r="AQ93" s="187"/>
      <c r="AR93" s="187"/>
      <c r="AS93" s="187"/>
      <c r="AT93" s="187" t="s">
        <v>57</v>
      </c>
      <c r="AU93" s="187"/>
      <c r="AV93" s="187"/>
      <c r="AW93" s="187"/>
      <c r="AX93" s="187"/>
      <c r="AY93" s="187"/>
      <c r="AZ93" s="187"/>
      <c r="BA93" s="187"/>
      <c r="BB93" s="187"/>
      <c r="BC93" s="187" t="s">
        <v>57</v>
      </c>
      <c r="BD93" s="187"/>
      <c r="BE93" s="187"/>
      <c r="BF93" s="187"/>
      <c r="BG93" s="187"/>
      <c r="BH93" s="187"/>
      <c r="BI93" s="187"/>
      <c r="BJ93" s="187"/>
      <c r="BK93" s="187"/>
      <c r="BL93" s="187" t="s">
        <v>57</v>
      </c>
      <c r="BM93" s="187"/>
      <c r="BN93" s="187"/>
      <c r="BO93" s="187"/>
      <c r="BP93" s="187"/>
      <c r="BQ93" s="187"/>
      <c r="BR93" s="187"/>
      <c r="BS93" s="187"/>
      <c r="BT93" s="187"/>
      <c r="BU93" s="180">
        <f>(BU13+BU41+BU57+BU61+BU67+BU76)/6</f>
        <v>2</v>
      </c>
      <c r="BV93" s="181"/>
      <c r="BW93" s="181"/>
      <c r="BX93" s="181"/>
      <c r="BY93" s="181"/>
      <c r="BZ93" s="181"/>
      <c r="CA93" s="181"/>
      <c r="CB93" s="182"/>
    </row>
    <row r="97" spans="1:82" ht="15" customHeight="1" x14ac:dyDescent="0.2">
      <c r="A97" s="101" t="s">
        <v>829</v>
      </c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 t="s">
        <v>834</v>
      </c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  <c r="BR97" s="101"/>
      <c r="BS97" s="101"/>
      <c r="BT97" s="101"/>
      <c r="BU97" s="101"/>
      <c r="BV97" s="101"/>
      <c r="BW97" s="101"/>
      <c r="BX97" s="101"/>
      <c r="BY97" s="101"/>
      <c r="BZ97" s="101"/>
      <c r="CA97" s="101"/>
      <c r="CB97" s="101"/>
      <c r="CC97" s="64"/>
      <c r="CD97" s="64"/>
    </row>
    <row r="98" spans="1:82" s="14" customFormat="1" ht="10.5" x14ac:dyDescent="0.25">
      <c r="A98" s="102" t="s">
        <v>831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 t="s">
        <v>832</v>
      </c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 t="s">
        <v>833</v>
      </c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65"/>
      <c r="CD98" s="65"/>
    </row>
    <row r="99" spans="1:82" x14ac:dyDescent="0.2">
      <c r="A99" s="64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64"/>
      <c r="BN99" s="64"/>
      <c r="BO99" s="64"/>
      <c r="BP99" s="64"/>
      <c r="BQ99" s="64"/>
      <c r="BR99" s="64"/>
      <c r="BS99" s="64"/>
      <c r="BT99" s="64"/>
      <c r="BU99" s="64"/>
      <c r="BV99" s="64"/>
      <c r="BW99" s="64"/>
      <c r="BX99" s="64"/>
      <c r="BY99" s="64"/>
      <c r="BZ99" s="64"/>
      <c r="CA99" s="64"/>
      <c r="CB99" s="64"/>
      <c r="CC99" s="64"/>
      <c r="CD99" s="64"/>
    </row>
    <row r="100" spans="1:82" x14ac:dyDescent="0.2">
      <c r="A100" s="64"/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64"/>
      <c r="BN100" s="64"/>
      <c r="BO100" s="64"/>
      <c r="BP100" s="64"/>
      <c r="BQ100" s="64"/>
      <c r="BR100" s="64"/>
      <c r="BS100" s="64"/>
      <c r="BT100" s="64"/>
      <c r="BU100" s="64"/>
      <c r="BV100" s="64"/>
      <c r="BW100" s="64"/>
      <c r="BX100" s="64"/>
      <c r="BY100" s="64"/>
      <c r="BZ100" s="64"/>
      <c r="CA100" s="64"/>
      <c r="CB100" s="64"/>
      <c r="CC100" s="64"/>
      <c r="CD100" s="64"/>
    </row>
    <row r="101" spans="1:82" x14ac:dyDescent="0.2">
      <c r="A101" s="64"/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</row>
    <row r="102" spans="1:82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</row>
  </sheetData>
  <mergeCells count="228">
    <mergeCell ref="BL93:BT93"/>
    <mergeCell ref="BU93:CB93"/>
    <mergeCell ref="A97:AC97"/>
    <mergeCell ref="AD97:BI97"/>
    <mergeCell ref="BJ97:CB97"/>
    <mergeCell ref="A98:AC98"/>
    <mergeCell ref="AD98:BI98"/>
    <mergeCell ref="BJ98:CB98"/>
    <mergeCell ref="A91:AJ91"/>
    <mergeCell ref="A92:AJ92"/>
    <mergeCell ref="A93:AJ93"/>
    <mergeCell ref="AK93:AS93"/>
    <mergeCell ref="AT93:BB93"/>
    <mergeCell ref="BC93:BK93"/>
    <mergeCell ref="A86:AJ86"/>
    <mergeCell ref="AK86:AS92"/>
    <mergeCell ref="AT86:BB92"/>
    <mergeCell ref="BC86:BK92"/>
    <mergeCell ref="BL86:BT92"/>
    <mergeCell ref="BU86:CB92"/>
    <mergeCell ref="A87:AJ87"/>
    <mergeCell ref="A88:AJ88"/>
    <mergeCell ref="A89:AJ89"/>
    <mergeCell ref="A90:AJ90"/>
    <mergeCell ref="A81:AJ81"/>
    <mergeCell ref="AK81:AS85"/>
    <mergeCell ref="AT81:BB85"/>
    <mergeCell ref="BC81:BK85"/>
    <mergeCell ref="BL81:BT85"/>
    <mergeCell ref="BU81:CB85"/>
    <mergeCell ref="A82:AJ82"/>
    <mergeCell ref="A83:AJ83"/>
    <mergeCell ref="A84:AJ84"/>
    <mergeCell ref="A85:AJ85"/>
    <mergeCell ref="A80:AJ80"/>
    <mergeCell ref="AK80:AS80"/>
    <mergeCell ref="AT80:BB80"/>
    <mergeCell ref="BC80:BK80"/>
    <mergeCell ref="BL80:BT80"/>
    <mergeCell ref="BU80:CB80"/>
    <mergeCell ref="AT76:BB79"/>
    <mergeCell ref="BC76:BK79"/>
    <mergeCell ref="BL76:BT79"/>
    <mergeCell ref="BU76:CB79"/>
    <mergeCell ref="A77:AJ77"/>
    <mergeCell ref="A78:AJ78"/>
    <mergeCell ref="A79:AJ79"/>
    <mergeCell ref="A72:AJ72"/>
    <mergeCell ref="A73:AJ73"/>
    <mergeCell ref="A74:AJ74"/>
    <mergeCell ref="A75:AJ75"/>
    <mergeCell ref="A76:AJ76"/>
    <mergeCell ref="AK76:AS79"/>
    <mergeCell ref="BU67:CB69"/>
    <mergeCell ref="A68:AJ68"/>
    <mergeCell ref="A69:AJ69"/>
    <mergeCell ref="A70:AJ70"/>
    <mergeCell ref="AK70:AS75"/>
    <mergeCell ref="AT70:BB75"/>
    <mergeCell ref="BC70:BK75"/>
    <mergeCell ref="BL70:BT75"/>
    <mergeCell ref="BU70:CB75"/>
    <mergeCell ref="A71:AJ71"/>
    <mergeCell ref="A67:AJ67"/>
    <mergeCell ref="AK67:AS69"/>
    <mergeCell ref="AT67:BB69"/>
    <mergeCell ref="BC67:BK69"/>
    <mergeCell ref="BL67:BT69"/>
    <mergeCell ref="A61:AJ61"/>
    <mergeCell ref="AK61:AS66"/>
    <mergeCell ref="AT61:BB66"/>
    <mergeCell ref="BC61:BK66"/>
    <mergeCell ref="BL61:BT66"/>
    <mergeCell ref="BU61:CB66"/>
    <mergeCell ref="A62:AJ62"/>
    <mergeCell ref="A63:AJ63"/>
    <mergeCell ref="A64:AJ64"/>
    <mergeCell ref="A65:AJ65"/>
    <mergeCell ref="A66:AJ66"/>
    <mergeCell ref="A57:AJ57"/>
    <mergeCell ref="AK57:AS60"/>
    <mergeCell ref="AT57:BB60"/>
    <mergeCell ref="BC57:BK60"/>
    <mergeCell ref="BL57:BT60"/>
    <mergeCell ref="BU57:CB60"/>
    <mergeCell ref="A58:AJ58"/>
    <mergeCell ref="A59:AJ59"/>
    <mergeCell ref="A60:AJ60"/>
    <mergeCell ref="A53:AJ53"/>
    <mergeCell ref="AK53:AS56"/>
    <mergeCell ref="AT53:BB56"/>
    <mergeCell ref="BC53:BK56"/>
    <mergeCell ref="BL53:BT56"/>
    <mergeCell ref="BU53:CB56"/>
    <mergeCell ref="A54:AJ54"/>
    <mergeCell ref="A55:AJ55"/>
    <mergeCell ref="A56:AJ56"/>
    <mergeCell ref="A49:AJ49"/>
    <mergeCell ref="AK49:AS52"/>
    <mergeCell ref="AT49:BB52"/>
    <mergeCell ref="BC49:BK52"/>
    <mergeCell ref="BL49:BT52"/>
    <mergeCell ref="BU49:CB52"/>
    <mergeCell ref="A50:AJ50"/>
    <mergeCell ref="A51:AJ51"/>
    <mergeCell ref="A52:AJ52"/>
    <mergeCell ref="A46:AJ46"/>
    <mergeCell ref="AK46:AS48"/>
    <mergeCell ref="AT46:BB48"/>
    <mergeCell ref="BC46:BK48"/>
    <mergeCell ref="BL46:BT48"/>
    <mergeCell ref="BU46:CB48"/>
    <mergeCell ref="A47:AJ47"/>
    <mergeCell ref="A48:AJ48"/>
    <mergeCell ref="A45:AJ45"/>
    <mergeCell ref="AK45:AS45"/>
    <mergeCell ref="AT45:BB45"/>
    <mergeCell ref="BC45:BK45"/>
    <mergeCell ref="BL45:BT45"/>
    <mergeCell ref="BU45:CB45"/>
    <mergeCell ref="A41:AJ41"/>
    <mergeCell ref="AK41:AS44"/>
    <mergeCell ref="AT41:BB44"/>
    <mergeCell ref="BC41:BK44"/>
    <mergeCell ref="BL41:BT44"/>
    <mergeCell ref="BU41:CB44"/>
    <mergeCell ref="A42:AJ42"/>
    <mergeCell ref="A43:AJ43"/>
    <mergeCell ref="A44:AJ44"/>
    <mergeCell ref="A37:AJ37"/>
    <mergeCell ref="AK37:AS40"/>
    <mergeCell ref="AT37:BB40"/>
    <mergeCell ref="BC37:BK40"/>
    <mergeCell ref="BL37:BT40"/>
    <mergeCell ref="BU37:CB40"/>
    <mergeCell ref="A38:AJ38"/>
    <mergeCell ref="A39:AJ39"/>
    <mergeCell ref="A40:AJ40"/>
    <mergeCell ref="A34:AJ34"/>
    <mergeCell ref="AK34:AS36"/>
    <mergeCell ref="AT34:BB36"/>
    <mergeCell ref="BC34:BK36"/>
    <mergeCell ref="BL34:BT36"/>
    <mergeCell ref="BU34:CB36"/>
    <mergeCell ref="A35:AJ35"/>
    <mergeCell ref="A36:AJ36"/>
    <mergeCell ref="A30:AJ30"/>
    <mergeCell ref="AK30:AS33"/>
    <mergeCell ref="AT30:BB33"/>
    <mergeCell ref="BC30:BK33"/>
    <mergeCell ref="BL30:BT33"/>
    <mergeCell ref="BU30:CB33"/>
    <mergeCell ref="A31:AJ31"/>
    <mergeCell ref="A32:AJ32"/>
    <mergeCell ref="A33:AJ33"/>
    <mergeCell ref="A28:AJ28"/>
    <mergeCell ref="AK28:AS29"/>
    <mergeCell ref="AT28:BB29"/>
    <mergeCell ref="BC28:BK29"/>
    <mergeCell ref="BL28:BT29"/>
    <mergeCell ref="BU28:CB29"/>
    <mergeCell ref="A29:AJ29"/>
    <mergeCell ref="A27:AJ27"/>
    <mergeCell ref="AK27:AS27"/>
    <mergeCell ref="AT27:BB27"/>
    <mergeCell ref="BC27:BK27"/>
    <mergeCell ref="BL27:BT27"/>
    <mergeCell ref="BU27:CB27"/>
    <mergeCell ref="A22:AJ22"/>
    <mergeCell ref="AK22:AS26"/>
    <mergeCell ref="AT22:BB26"/>
    <mergeCell ref="BC22:BK26"/>
    <mergeCell ref="BL22:BT26"/>
    <mergeCell ref="BU22:CB26"/>
    <mergeCell ref="A23:AJ23"/>
    <mergeCell ref="A24:AJ24"/>
    <mergeCell ref="A25:AJ25"/>
    <mergeCell ref="A26:AJ26"/>
    <mergeCell ref="A18:AJ18"/>
    <mergeCell ref="AK18:AS21"/>
    <mergeCell ref="AT18:BB21"/>
    <mergeCell ref="BC18:BK21"/>
    <mergeCell ref="BL18:BT21"/>
    <mergeCell ref="BU18:CB21"/>
    <mergeCell ref="A19:AJ19"/>
    <mergeCell ref="A20:AJ20"/>
    <mergeCell ref="A21:AJ21"/>
    <mergeCell ref="A17:AJ17"/>
    <mergeCell ref="AK17:AS17"/>
    <mergeCell ref="AT17:BB17"/>
    <mergeCell ref="BC17:BK17"/>
    <mergeCell ref="BL17:BT17"/>
    <mergeCell ref="BU17:CB17"/>
    <mergeCell ref="A13:AJ13"/>
    <mergeCell ref="AK13:AS16"/>
    <mergeCell ref="AT13:BB16"/>
    <mergeCell ref="BC13:BK16"/>
    <mergeCell ref="BL13:BT16"/>
    <mergeCell ref="BU13:CB16"/>
    <mergeCell ref="A14:AJ14"/>
    <mergeCell ref="A15:AJ15"/>
    <mergeCell ref="A16:AJ16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K83"/>
  <sheetViews>
    <sheetView zoomScaleNormal="100" workbookViewId="0">
      <selection activeCell="CX84" sqref="CX84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215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5" spans="1:80" ht="15" customHeight="1" x14ac:dyDescent="0.25">
      <c r="D5" s="85" t="s">
        <v>11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80" s="13" customFormat="1" ht="10.5" x14ac:dyDescent="0.2">
      <c r="D6" s="86" t="s">
        <v>68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9" spans="1:80" ht="12.75" customHeight="1" x14ac:dyDescent="0.2">
      <c r="A9" s="121" t="s">
        <v>164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3"/>
      <c r="AK9" s="187" t="s">
        <v>29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21" t="s">
        <v>165</v>
      </c>
      <c r="BD9" s="122"/>
      <c r="BE9" s="122"/>
      <c r="BF9" s="122"/>
      <c r="BG9" s="122"/>
      <c r="BH9" s="122"/>
      <c r="BI9" s="122"/>
      <c r="BJ9" s="122"/>
      <c r="BK9" s="123"/>
      <c r="BL9" s="121" t="s">
        <v>71</v>
      </c>
      <c r="BM9" s="122"/>
      <c r="BN9" s="122"/>
      <c r="BO9" s="122"/>
      <c r="BP9" s="122"/>
      <c r="BQ9" s="122"/>
      <c r="BR9" s="122"/>
      <c r="BS9" s="122"/>
      <c r="BT9" s="123"/>
      <c r="BU9" s="121" t="s">
        <v>72</v>
      </c>
      <c r="BV9" s="122"/>
      <c r="BW9" s="122"/>
      <c r="BX9" s="122"/>
      <c r="BY9" s="122"/>
      <c r="BZ9" s="122"/>
      <c r="CA9" s="122"/>
      <c r="CB9" s="123"/>
    </row>
    <row r="10" spans="1:80" ht="12.75" customHeight="1" x14ac:dyDescent="0.2">
      <c r="A10" s="151" t="s">
        <v>73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51" t="s">
        <v>74</v>
      </c>
      <c r="AL10" s="152"/>
      <c r="AM10" s="152"/>
      <c r="AN10" s="152"/>
      <c r="AO10" s="152"/>
      <c r="AP10" s="152"/>
      <c r="AQ10" s="152"/>
      <c r="AR10" s="152"/>
      <c r="AS10" s="153"/>
      <c r="AT10" s="151" t="s">
        <v>75</v>
      </c>
      <c r="AU10" s="152"/>
      <c r="AV10" s="152"/>
      <c r="AW10" s="152"/>
      <c r="AX10" s="152"/>
      <c r="AY10" s="152"/>
      <c r="AZ10" s="152"/>
      <c r="BA10" s="152"/>
      <c r="BB10" s="153"/>
      <c r="BC10" s="151" t="s">
        <v>76</v>
      </c>
      <c r="BD10" s="152"/>
      <c r="BE10" s="152"/>
      <c r="BF10" s="152"/>
      <c r="BG10" s="152"/>
      <c r="BH10" s="152"/>
      <c r="BI10" s="152"/>
      <c r="BJ10" s="152"/>
      <c r="BK10" s="153"/>
      <c r="BL10" s="151" t="s">
        <v>77</v>
      </c>
      <c r="BM10" s="152"/>
      <c r="BN10" s="152"/>
      <c r="BO10" s="152"/>
      <c r="BP10" s="152"/>
      <c r="BQ10" s="152"/>
      <c r="BR10" s="152"/>
      <c r="BS10" s="152"/>
      <c r="BT10" s="153"/>
      <c r="BU10" s="151" t="s">
        <v>78</v>
      </c>
      <c r="BV10" s="152"/>
      <c r="BW10" s="152"/>
      <c r="BX10" s="152"/>
      <c r="BY10" s="152"/>
      <c r="BZ10" s="152"/>
      <c r="CA10" s="152"/>
      <c r="CB10" s="153"/>
    </row>
    <row r="11" spans="1:80" ht="12.75" customHeight="1" x14ac:dyDescent="0.2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3"/>
      <c r="AK11" s="151" t="s">
        <v>79</v>
      </c>
      <c r="AL11" s="152"/>
      <c r="AM11" s="152"/>
      <c r="AN11" s="152"/>
      <c r="AO11" s="152"/>
      <c r="AP11" s="152"/>
      <c r="AQ11" s="152"/>
      <c r="AR11" s="152"/>
      <c r="AS11" s="153"/>
      <c r="AT11" s="151" t="s">
        <v>80</v>
      </c>
      <c r="AU11" s="152"/>
      <c r="AV11" s="152"/>
      <c r="AW11" s="152"/>
      <c r="AX11" s="152"/>
      <c r="AY11" s="152"/>
      <c r="AZ11" s="152"/>
      <c r="BA11" s="152"/>
      <c r="BB11" s="153"/>
      <c r="BC11" s="151"/>
      <c r="BD11" s="152"/>
      <c r="BE11" s="152"/>
      <c r="BF11" s="152"/>
      <c r="BG11" s="152"/>
      <c r="BH11" s="152"/>
      <c r="BI11" s="152"/>
      <c r="BJ11" s="152"/>
      <c r="BK11" s="153"/>
      <c r="BL11" s="151"/>
      <c r="BM11" s="152"/>
      <c r="BN11" s="152"/>
      <c r="BO11" s="152"/>
      <c r="BP11" s="152"/>
      <c r="BQ11" s="152"/>
      <c r="BR11" s="152"/>
      <c r="BS11" s="152"/>
      <c r="BT11" s="153"/>
      <c r="BU11" s="124" t="s">
        <v>81</v>
      </c>
      <c r="BV11" s="125"/>
      <c r="BW11" s="125"/>
      <c r="BX11" s="125"/>
      <c r="BY11" s="125"/>
      <c r="BZ11" s="125"/>
      <c r="CA11" s="125"/>
      <c r="CB11" s="126"/>
    </row>
    <row r="12" spans="1:80" x14ac:dyDescent="0.2">
      <c r="A12" s="167" t="s">
        <v>82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87">
        <v>2</v>
      </c>
      <c r="AL12" s="187"/>
      <c r="AM12" s="187"/>
      <c r="AN12" s="187"/>
      <c r="AO12" s="187"/>
      <c r="AP12" s="187"/>
      <c r="AQ12" s="187"/>
      <c r="AR12" s="187"/>
      <c r="AS12" s="187"/>
      <c r="AT12" s="187">
        <v>3</v>
      </c>
      <c r="AU12" s="187"/>
      <c r="AV12" s="187"/>
      <c r="AW12" s="187"/>
      <c r="AX12" s="187"/>
      <c r="AY12" s="187"/>
      <c r="AZ12" s="187"/>
      <c r="BA12" s="187"/>
      <c r="BB12" s="187"/>
      <c r="BC12" s="187">
        <v>4</v>
      </c>
      <c r="BD12" s="187"/>
      <c r="BE12" s="187"/>
      <c r="BF12" s="187"/>
      <c r="BG12" s="187"/>
      <c r="BH12" s="187"/>
      <c r="BI12" s="187"/>
      <c r="BJ12" s="187"/>
      <c r="BK12" s="187"/>
      <c r="BL12" s="187">
        <v>5</v>
      </c>
      <c r="BM12" s="187"/>
      <c r="BN12" s="187"/>
      <c r="BO12" s="187"/>
      <c r="BP12" s="187"/>
      <c r="BQ12" s="187"/>
      <c r="BR12" s="187"/>
      <c r="BS12" s="187"/>
      <c r="BT12" s="187"/>
      <c r="BU12" s="187">
        <v>6</v>
      </c>
      <c r="BV12" s="187"/>
      <c r="BW12" s="187"/>
      <c r="BX12" s="187"/>
      <c r="BY12" s="187"/>
      <c r="BZ12" s="187"/>
      <c r="CA12" s="187"/>
      <c r="CB12" s="187"/>
    </row>
    <row r="13" spans="1:80" ht="19.5" customHeight="1" x14ac:dyDescent="0.2">
      <c r="A13" s="190" t="s">
        <v>166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2"/>
      <c r="AK13" s="121" t="s">
        <v>57</v>
      </c>
      <c r="AL13" s="122"/>
      <c r="AM13" s="122"/>
      <c r="AN13" s="122"/>
      <c r="AO13" s="122"/>
      <c r="AP13" s="122"/>
      <c r="AQ13" s="122"/>
      <c r="AR13" s="122"/>
      <c r="AS13" s="123"/>
      <c r="AT13" s="121" t="s">
        <v>57</v>
      </c>
      <c r="AU13" s="122"/>
      <c r="AV13" s="122"/>
      <c r="AW13" s="122"/>
      <c r="AX13" s="122"/>
      <c r="AY13" s="122"/>
      <c r="AZ13" s="122"/>
      <c r="BA13" s="122"/>
      <c r="BB13" s="123"/>
      <c r="BC13" s="121" t="s">
        <v>57</v>
      </c>
      <c r="BD13" s="122"/>
      <c r="BE13" s="122"/>
      <c r="BF13" s="122"/>
      <c r="BG13" s="122"/>
      <c r="BH13" s="122"/>
      <c r="BI13" s="122"/>
      <c r="BJ13" s="122"/>
      <c r="BK13" s="123"/>
      <c r="BL13" s="121" t="s">
        <v>57</v>
      </c>
      <c r="BM13" s="122"/>
      <c r="BN13" s="122"/>
      <c r="BO13" s="122"/>
      <c r="BP13" s="122"/>
      <c r="BQ13" s="122"/>
      <c r="BR13" s="122"/>
      <c r="BS13" s="122"/>
      <c r="BT13" s="123"/>
      <c r="BU13" s="121">
        <f>(BU17+BU21+BU29)/3</f>
        <v>0.5</v>
      </c>
      <c r="BV13" s="122"/>
      <c r="BW13" s="122"/>
      <c r="BX13" s="122"/>
      <c r="BY13" s="122"/>
      <c r="BZ13" s="122"/>
      <c r="CA13" s="122"/>
      <c r="CB13" s="123"/>
    </row>
    <row r="14" spans="1:80" ht="19.5" customHeight="1" x14ac:dyDescent="0.2">
      <c r="A14" s="193" t="s">
        <v>167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5"/>
      <c r="AK14" s="151"/>
      <c r="AL14" s="152"/>
      <c r="AM14" s="152"/>
      <c r="AN14" s="152"/>
      <c r="AO14" s="152"/>
      <c r="AP14" s="152"/>
      <c r="AQ14" s="152"/>
      <c r="AR14" s="152"/>
      <c r="AS14" s="153"/>
      <c r="AT14" s="151"/>
      <c r="AU14" s="152"/>
      <c r="AV14" s="152"/>
      <c r="AW14" s="152"/>
      <c r="AX14" s="152"/>
      <c r="AY14" s="152"/>
      <c r="AZ14" s="152"/>
      <c r="BA14" s="152"/>
      <c r="BB14" s="153"/>
      <c r="BC14" s="151"/>
      <c r="BD14" s="152"/>
      <c r="BE14" s="152"/>
      <c r="BF14" s="152"/>
      <c r="BG14" s="152"/>
      <c r="BH14" s="152"/>
      <c r="BI14" s="152"/>
      <c r="BJ14" s="152"/>
      <c r="BK14" s="153"/>
      <c r="BL14" s="151"/>
      <c r="BM14" s="152"/>
      <c r="BN14" s="152"/>
      <c r="BO14" s="152"/>
      <c r="BP14" s="152"/>
      <c r="BQ14" s="152"/>
      <c r="BR14" s="152"/>
      <c r="BS14" s="152"/>
      <c r="BT14" s="153"/>
      <c r="BU14" s="151"/>
      <c r="BV14" s="152"/>
      <c r="BW14" s="152"/>
      <c r="BX14" s="152"/>
      <c r="BY14" s="152"/>
      <c r="BZ14" s="152"/>
      <c r="CA14" s="152"/>
      <c r="CB14" s="153"/>
    </row>
    <row r="15" spans="1:80" ht="19.5" customHeight="1" x14ac:dyDescent="0.2">
      <c r="A15" s="196" t="s">
        <v>168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8"/>
      <c r="AK15" s="124"/>
      <c r="AL15" s="125"/>
      <c r="AM15" s="125"/>
      <c r="AN15" s="125"/>
      <c r="AO15" s="125"/>
      <c r="AP15" s="125"/>
      <c r="AQ15" s="125"/>
      <c r="AR15" s="125"/>
      <c r="AS15" s="126"/>
      <c r="AT15" s="124"/>
      <c r="AU15" s="125"/>
      <c r="AV15" s="125"/>
      <c r="AW15" s="125"/>
      <c r="AX15" s="125"/>
      <c r="AY15" s="125"/>
      <c r="AZ15" s="125"/>
      <c r="BA15" s="125"/>
      <c r="BB15" s="126"/>
      <c r="BC15" s="124"/>
      <c r="BD15" s="125"/>
      <c r="BE15" s="125"/>
      <c r="BF15" s="125"/>
      <c r="BG15" s="125"/>
      <c r="BH15" s="125"/>
      <c r="BI15" s="125"/>
      <c r="BJ15" s="125"/>
      <c r="BK15" s="126"/>
      <c r="BL15" s="124"/>
      <c r="BM15" s="125"/>
      <c r="BN15" s="125"/>
      <c r="BO15" s="125"/>
      <c r="BP15" s="125"/>
      <c r="BQ15" s="125"/>
      <c r="BR15" s="125"/>
      <c r="BS15" s="125"/>
      <c r="BT15" s="126"/>
      <c r="BU15" s="124"/>
      <c r="BV15" s="125"/>
      <c r="BW15" s="125"/>
      <c r="BX15" s="125"/>
      <c r="BY15" s="125"/>
      <c r="BZ15" s="125"/>
      <c r="CA15" s="125"/>
      <c r="CB15" s="126"/>
    </row>
    <row r="16" spans="1:80" ht="19.5" customHeight="1" x14ac:dyDescent="0.2">
      <c r="A16" s="188" t="s">
        <v>87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89"/>
      <c r="BI16" s="189"/>
      <c r="BJ16" s="189"/>
      <c r="BK16" s="189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</row>
    <row r="17" spans="1:80" ht="19.5" customHeight="1" x14ac:dyDescent="0.2">
      <c r="A17" s="190" t="s">
        <v>169</v>
      </c>
      <c r="B17" s="191"/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191"/>
      <c r="U17" s="191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2"/>
      <c r="AK17" s="121">
        <v>0</v>
      </c>
      <c r="AL17" s="122"/>
      <c r="AM17" s="122"/>
      <c r="AN17" s="122"/>
      <c r="AO17" s="122"/>
      <c r="AP17" s="122"/>
      <c r="AQ17" s="122"/>
      <c r="AR17" s="122"/>
      <c r="AS17" s="123"/>
      <c r="AT17" s="121">
        <v>0</v>
      </c>
      <c r="AU17" s="122"/>
      <c r="AV17" s="122"/>
      <c r="AW17" s="122"/>
      <c r="AX17" s="122"/>
      <c r="AY17" s="122"/>
      <c r="AZ17" s="122"/>
      <c r="BA17" s="122"/>
      <c r="BB17" s="123"/>
      <c r="BC17" s="121">
        <v>100</v>
      </c>
      <c r="BD17" s="122"/>
      <c r="BE17" s="122"/>
      <c r="BF17" s="122"/>
      <c r="BG17" s="122"/>
      <c r="BH17" s="122"/>
      <c r="BI17" s="122"/>
      <c r="BJ17" s="122"/>
      <c r="BK17" s="123"/>
      <c r="BL17" s="121" t="s">
        <v>138</v>
      </c>
      <c r="BM17" s="122"/>
      <c r="BN17" s="122"/>
      <c r="BO17" s="122"/>
      <c r="BP17" s="122"/>
      <c r="BQ17" s="122"/>
      <c r="BR17" s="122"/>
      <c r="BS17" s="122"/>
      <c r="BT17" s="123"/>
      <c r="BU17" s="121">
        <v>0.5</v>
      </c>
      <c r="BV17" s="122"/>
      <c r="BW17" s="122"/>
      <c r="BX17" s="122"/>
      <c r="BY17" s="122"/>
      <c r="BZ17" s="122"/>
      <c r="CA17" s="122"/>
      <c r="CB17" s="123"/>
    </row>
    <row r="18" spans="1:80" ht="19.5" customHeight="1" x14ac:dyDescent="0.2">
      <c r="A18" s="193" t="s">
        <v>170</v>
      </c>
      <c r="B18" s="194"/>
      <c r="C18" s="194"/>
      <c r="D18" s="194"/>
      <c r="E18" s="194"/>
      <c r="F18" s="194"/>
      <c r="G18" s="194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5"/>
      <c r="AK18" s="151"/>
      <c r="AL18" s="152"/>
      <c r="AM18" s="152"/>
      <c r="AN18" s="152"/>
      <c r="AO18" s="152"/>
      <c r="AP18" s="152"/>
      <c r="AQ18" s="152"/>
      <c r="AR18" s="152"/>
      <c r="AS18" s="153"/>
      <c r="AT18" s="151"/>
      <c r="AU18" s="152"/>
      <c r="AV18" s="152"/>
      <c r="AW18" s="152"/>
      <c r="AX18" s="152"/>
      <c r="AY18" s="152"/>
      <c r="AZ18" s="152"/>
      <c r="BA18" s="152"/>
      <c r="BB18" s="153"/>
      <c r="BC18" s="151"/>
      <c r="BD18" s="152"/>
      <c r="BE18" s="152"/>
      <c r="BF18" s="152"/>
      <c r="BG18" s="152"/>
      <c r="BH18" s="152"/>
      <c r="BI18" s="152"/>
      <c r="BJ18" s="152"/>
      <c r="BK18" s="153"/>
      <c r="BL18" s="151"/>
      <c r="BM18" s="152"/>
      <c r="BN18" s="152"/>
      <c r="BO18" s="152"/>
      <c r="BP18" s="152"/>
      <c r="BQ18" s="152"/>
      <c r="BR18" s="152"/>
      <c r="BS18" s="152"/>
      <c r="BT18" s="153"/>
      <c r="BU18" s="151"/>
      <c r="BV18" s="152"/>
      <c r="BW18" s="152"/>
      <c r="BX18" s="152"/>
      <c r="BY18" s="152"/>
      <c r="BZ18" s="152"/>
      <c r="CA18" s="152"/>
      <c r="CB18" s="153"/>
    </row>
    <row r="19" spans="1:80" ht="19.5" customHeight="1" x14ac:dyDescent="0.2">
      <c r="A19" s="193" t="s">
        <v>171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5"/>
      <c r="AK19" s="151"/>
      <c r="AL19" s="152"/>
      <c r="AM19" s="152"/>
      <c r="AN19" s="152"/>
      <c r="AO19" s="152"/>
      <c r="AP19" s="152"/>
      <c r="AQ19" s="152"/>
      <c r="AR19" s="152"/>
      <c r="AS19" s="153"/>
      <c r="AT19" s="151"/>
      <c r="AU19" s="152"/>
      <c r="AV19" s="152"/>
      <c r="AW19" s="152"/>
      <c r="AX19" s="152"/>
      <c r="AY19" s="152"/>
      <c r="AZ19" s="152"/>
      <c r="BA19" s="152"/>
      <c r="BB19" s="153"/>
      <c r="BC19" s="151"/>
      <c r="BD19" s="152"/>
      <c r="BE19" s="152"/>
      <c r="BF19" s="152"/>
      <c r="BG19" s="152"/>
      <c r="BH19" s="152"/>
      <c r="BI19" s="152"/>
      <c r="BJ19" s="152"/>
      <c r="BK19" s="153"/>
      <c r="BL19" s="151"/>
      <c r="BM19" s="152"/>
      <c r="BN19" s="152"/>
      <c r="BO19" s="152"/>
      <c r="BP19" s="152"/>
      <c r="BQ19" s="152"/>
      <c r="BR19" s="152"/>
      <c r="BS19" s="152"/>
      <c r="BT19" s="153"/>
      <c r="BU19" s="151"/>
      <c r="BV19" s="152"/>
      <c r="BW19" s="152"/>
      <c r="BX19" s="152"/>
      <c r="BY19" s="152"/>
      <c r="BZ19" s="152"/>
      <c r="CA19" s="152"/>
      <c r="CB19" s="153"/>
    </row>
    <row r="20" spans="1:80" ht="19.5" customHeight="1" x14ac:dyDescent="0.2">
      <c r="A20" s="196" t="s">
        <v>172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8"/>
      <c r="AK20" s="124"/>
      <c r="AL20" s="125"/>
      <c r="AM20" s="125"/>
      <c r="AN20" s="125"/>
      <c r="AO20" s="125"/>
      <c r="AP20" s="125"/>
      <c r="AQ20" s="125"/>
      <c r="AR20" s="125"/>
      <c r="AS20" s="126"/>
      <c r="AT20" s="124"/>
      <c r="AU20" s="125"/>
      <c r="AV20" s="125"/>
      <c r="AW20" s="125"/>
      <c r="AX20" s="125"/>
      <c r="AY20" s="125"/>
      <c r="AZ20" s="125"/>
      <c r="BA20" s="125"/>
      <c r="BB20" s="126"/>
      <c r="BC20" s="124"/>
      <c r="BD20" s="125"/>
      <c r="BE20" s="125"/>
      <c r="BF20" s="125"/>
      <c r="BG20" s="125"/>
      <c r="BH20" s="125"/>
      <c r="BI20" s="125"/>
      <c r="BJ20" s="125"/>
      <c r="BK20" s="126"/>
      <c r="BL20" s="124"/>
      <c r="BM20" s="125"/>
      <c r="BN20" s="125"/>
      <c r="BO20" s="125"/>
      <c r="BP20" s="125"/>
      <c r="BQ20" s="125"/>
      <c r="BR20" s="125"/>
      <c r="BS20" s="125"/>
      <c r="BT20" s="126"/>
      <c r="BU20" s="124"/>
      <c r="BV20" s="125"/>
      <c r="BW20" s="125"/>
      <c r="BX20" s="125"/>
      <c r="BY20" s="125"/>
      <c r="BZ20" s="125"/>
      <c r="CA20" s="125"/>
      <c r="CB20" s="126"/>
    </row>
    <row r="21" spans="1:80" ht="19.5" customHeight="1" x14ac:dyDescent="0.2">
      <c r="A21" s="190" t="s">
        <v>173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2"/>
      <c r="AK21" s="157" t="s">
        <v>57</v>
      </c>
      <c r="AL21" s="122"/>
      <c r="AM21" s="122"/>
      <c r="AN21" s="122"/>
      <c r="AO21" s="122"/>
      <c r="AP21" s="122"/>
      <c r="AQ21" s="122"/>
      <c r="AR21" s="122"/>
      <c r="AS21" s="123"/>
      <c r="AT21" s="157" t="s">
        <v>57</v>
      </c>
      <c r="AU21" s="122"/>
      <c r="AV21" s="122"/>
      <c r="AW21" s="122"/>
      <c r="AX21" s="122"/>
      <c r="AY21" s="122"/>
      <c r="AZ21" s="122"/>
      <c r="BA21" s="122"/>
      <c r="BB21" s="123"/>
      <c r="BC21" s="157">
        <f>(BC24+BC28)/2</f>
        <v>100</v>
      </c>
      <c r="BD21" s="122"/>
      <c r="BE21" s="122"/>
      <c r="BF21" s="122"/>
      <c r="BG21" s="122"/>
      <c r="BH21" s="122"/>
      <c r="BI21" s="122"/>
      <c r="BJ21" s="122"/>
      <c r="BK21" s="123"/>
      <c r="BL21" s="157" t="s">
        <v>138</v>
      </c>
      <c r="BM21" s="122"/>
      <c r="BN21" s="122"/>
      <c r="BO21" s="122"/>
      <c r="BP21" s="122"/>
      <c r="BQ21" s="122"/>
      <c r="BR21" s="122"/>
      <c r="BS21" s="122"/>
      <c r="BT21" s="123"/>
      <c r="BU21" s="157">
        <v>0.5</v>
      </c>
      <c r="BV21" s="122"/>
      <c r="BW21" s="122"/>
      <c r="BX21" s="122"/>
      <c r="BY21" s="122"/>
      <c r="BZ21" s="122"/>
      <c r="CA21" s="122"/>
      <c r="CB21" s="123"/>
    </row>
    <row r="22" spans="1:80" ht="19.5" customHeight="1" x14ac:dyDescent="0.2">
      <c r="A22" s="193" t="s">
        <v>174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5"/>
      <c r="AK22" s="151"/>
      <c r="AL22" s="152"/>
      <c r="AM22" s="152"/>
      <c r="AN22" s="152"/>
      <c r="AO22" s="152"/>
      <c r="AP22" s="152"/>
      <c r="AQ22" s="152"/>
      <c r="AR22" s="152"/>
      <c r="AS22" s="153"/>
      <c r="AT22" s="151"/>
      <c r="AU22" s="152"/>
      <c r="AV22" s="152"/>
      <c r="AW22" s="152"/>
      <c r="AX22" s="152"/>
      <c r="AY22" s="152"/>
      <c r="AZ22" s="152"/>
      <c r="BA22" s="152"/>
      <c r="BB22" s="153"/>
      <c r="BC22" s="151"/>
      <c r="BD22" s="152"/>
      <c r="BE22" s="152"/>
      <c r="BF22" s="152"/>
      <c r="BG22" s="152"/>
      <c r="BH22" s="152"/>
      <c r="BI22" s="152"/>
      <c r="BJ22" s="152"/>
      <c r="BK22" s="153"/>
      <c r="BL22" s="151"/>
      <c r="BM22" s="152"/>
      <c r="BN22" s="152"/>
      <c r="BO22" s="152"/>
      <c r="BP22" s="152"/>
      <c r="BQ22" s="152"/>
      <c r="BR22" s="152"/>
      <c r="BS22" s="152"/>
      <c r="BT22" s="153"/>
      <c r="BU22" s="151"/>
      <c r="BV22" s="152"/>
      <c r="BW22" s="152"/>
      <c r="BX22" s="152"/>
      <c r="BY22" s="152"/>
      <c r="BZ22" s="152"/>
      <c r="CA22" s="152"/>
      <c r="CB22" s="153"/>
    </row>
    <row r="23" spans="1:80" ht="19.5" customHeight="1" x14ac:dyDescent="0.2">
      <c r="A23" s="196" t="s">
        <v>175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8"/>
      <c r="AK23" s="124"/>
      <c r="AL23" s="125"/>
      <c r="AM23" s="125"/>
      <c r="AN23" s="125"/>
      <c r="AO23" s="125"/>
      <c r="AP23" s="125"/>
      <c r="AQ23" s="125"/>
      <c r="AR23" s="125"/>
      <c r="AS23" s="126"/>
      <c r="AT23" s="124"/>
      <c r="AU23" s="125"/>
      <c r="AV23" s="125"/>
      <c r="AW23" s="125"/>
      <c r="AX23" s="125"/>
      <c r="AY23" s="125"/>
      <c r="AZ23" s="125"/>
      <c r="BA23" s="125"/>
      <c r="BB23" s="126"/>
      <c r="BC23" s="124"/>
      <c r="BD23" s="125"/>
      <c r="BE23" s="125"/>
      <c r="BF23" s="125"/>
      <c r="BG23" s="125"/>
      <c r="BH23" s="125"/>
      <c r="BI23" s="125"/>
      <c r="BJ23" s="125"/>
      <c r="BK23" s="126"/>
      <c r="BL23" s="124"/>
      <c r="BM23" s="125"/>
      <c r="BN23" s="125"/>
      <c r="BO23" s="125"/>
      <c r="BP23" s="125"/>
      <c r="BQ23" s="125"/>
      <c r="BR23" s="125"/>
      <c r="BS23" s="125"/>
      <c r="BT23" s="126"/>
      <c r="BU23" s="124"/>
      <c r="BV23" s="125"/>
      <c r="BW23" s="125"/>
      <c r="BX23" s="125"/>
      <c r="BY23" s="125"/>
      <c r="BZ23" s="125"/>
      <c r="CA23" s="125"/>
      <c r="CB23" s="126"/>
    </row>
    <row r="24" spans="1:80" ht="19.5" customHeight="1" x14ac:dyDescent="0.2">
      <c r="A24" s="190" t="s">
        <v>176</v>
      </c>
      <c r="B24" s="191"/>
      <c r="C24" s="191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2"/>
      <c r="AK24" s="157">
        <v>0</v>
      </c>
      <c r="AL24" s="122"/>
      <c r="AM24" s="122"/>
      <c r="AN24" s="122"/>
      <c r="AO24" s="122"/>
      <c r="AP24" s="122"/>
      <c r="AQ24" s="122"/>
      <c r="AR24" s="122"/>
      <c r="AS24" s="123"/>
      <c r="AT24" s="157">
        <v>0</v>
      </c>
      <c r="AU24" s="122"/>
      <c r="AV24" s="122"/>
      <c r="AW24" s="122"/>
      <c r="AX24" s="122"/>
      <c r="AY24" s="122"/>
      <c r="AZ24" s="122"/>
      <c r="BA24" s="122"/>
      <c r="BB24" s="123"/>
      <c r="BC24" s="157">
        <v>100</v>
      </c>
      <c r="BD24" s="122"/>
      <c r="BE24" s="122"/>
      <c r="BF24" s="122"/>
      <c r="BG24" s="122"/>
      <c r="BH24" s="122"/>
      <c r="BI24" s="122"/>
      <c r="BJ24" s="122"/>
      <c r="BK24" s="123"/>
      <c r="BL24" s="157" t="s">
        <v>57</v>
      </c>
      <c r="BM24" s="122"/>
      <c r="BN24" s="122"/>
      <c r="BO24" s="122"/>
      <c r="BP24" s="122"/>
      <c r="BQ24" s="122"/>
      <c r="BR24" s="122"/>
      <c r="BS24" s="122"/>
      <c r="BT24" s="123"/>
      <c r="BU24" s="157" t="s">
        <v>57</v>
      </c>
      <c r="BV24" s="122"/>
      <c r="BW24" s="122"/>
      <c r="BX24" s="122"/>
      <c r="BY24" s="122"/>
      <c r="BZ24" s="122"/>
      <c r="CA24" s="122"/>
      <c r="CB24" s="123"/>
    </row>
    <row r="25" spans="1:80" ht="19.5" customHeight="1" x14ac:dyDescent="0.2">
      <c r="A25" s="193" t="s">
        <v>177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Q25" s="194"/>
      <c r="R25" s="194"/>
      <c r="S25" s="194"/>
      <c r="T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5"/>
      <c r="AK25" s="151"/>
      <c r="AL25" s="152"/>
      <c r="AM25" s="152"/>
      <c r="AN25" s="152"/>
      <c r="AO25" s="152"/>
      <c r="AP25" s="152"/>
      <c r="AQ25" s="152"/>
      <c r="AR25" s="152"/>
      <c r="AS25" s="153"/>
      <c r="AT25" s="151"/>
      <c r="AU25" s="152"/>
      <c r="AV25" s="152"/>
      <c r="AW25" s="152"/>
      <c r="AX25" s="152"/>
      <c r="AY25" s="152"/>
      <c r="AZ25" s="152"/>
      <c r="BA25" s="152"/>
      <c r="BB25" s="153"/>
      <c r="BC25" s="151"/>
      <c r="BD25" s="152"/>
      <c r="BE25" s="152"/>
      <c r="BF25" s="152"/>
      <c r="BG25" s="152"/>
      <c r="BH25" s="152"/>
      <c r="BI25" s="152"/>
      <c r="BJ25" s="152"/>
      <c r="BK25" s="153"/>
      <c r="BL25" s="151"/>
      <c r="BM25" s="152"/>
      <c r="BN25" s="152"/>
      <c r="BO25" s="152"/>
      <c r="BP25" s="152"/>
      <c r="BQ25" s="152"/>
      <c r="BR25" s="152"/>
      <c r="BS25" s="152"/>
      <c r="BT25" s="153"/>
      <c r="BU25" s="151"/>
      <c r="BV25" s="152"/>
      <c r="BW25" s="152"/>
      <c r="BX25" s="152"/>
      <c r="BY25" s="152"/>
      <c r="BZ25" s="152"/>
      <c r="CA25" s="152"/>
      <c r="CB25" s="153"/>
    </row>
    <row r="26" spans="1:80" ht="19.5" customHeight="1" x14ac:dyDescent="0.2">
      <c r="A26" s="193" t="s">
        <v>178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5"/>
      <c r="AK26" s="151"/>
      <c r="AL26" s="152"/>
      <c r="AM26" s="152"/>
      <c r="AN26" s="152"/>
      <c r="AO26" s="152"/>
      <c r="AP26" s="152"/>
      <c r="AQ26" s="152"/>
      <c r="AR26" s="152"/>
      <c r="AS26" s="153"/>
      <c r="AT26" s="151"/>
      <c r="AU26" s="152"/>
      <c r="AV26" s="152"/>
      <c r="AW26" s="152"/>
      <c r="AX26" s="152"/>
      <c r="AY26" s="152"/>
      <c r="AZ26" s="152"/>
      <c r="BA26" s="152"/>
      <c r="BB26" s="153"/>
      <c r="BC26" s="151"/>
      <c r="BD26" s="152"/>
      <c r="BE26" s="152"/>
      <c r="BF26" s="152"/>
      <c r="BG26" s="152"/>
      <c r="BH26" s="152"/>
      <c r="BI26" s="152"/>
      <c r="BJ26" s="152"/>
      <c r="BK26" s="153"/>
      <c r="BL26" s="151"/>
      <c r="BM26" s="152"/>
      <c r="BN26" s="152"/>
      <c r="BO26" s="152"/>
      <c r="BP26" s="152"/>
      <c r="BQ26" s="152"/>
      <c r="BR26" s="152"/>
      <c r="BS26" s="152"/>
      <c r="BT26" s="153"/>
      <c r="BU26" s="151"/>
      <c r="BV26" s="152"/>
      <c r="BW26" s="152"/>
      <c r="BX26" s="152"/>
      <c r="BY26" s="152"/>
      <c r="BZ26" s="152"/>
      <c r="CA26" s="152"/>
      <c r="CB26" s="153"/>
    </row>
    <row r="27" spans="1:80" ht="19.5" customHeight="1" x14ac:dyDescent="0.2">
      <c r="A27" s="196" t="s">
        <v>179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8"/>
      <c r="AK27" s="124"/>
      <c r="AL27" s="125"/>
      <c r="AM27" s="125"/>
      <c r="AN27" s="125"/>
      <c r="AO27" s="125"/>
      <c r="AP27" s="125"/>
      <c r="AQ27" s="125"/>
      <c r="AR27" s="125"/>
      <c r="AS27" s="126"/>
      <c r="AT27" s="124"/>
      <c r="AU27" s="125"/>
      <c r="AV27" s="125"/>
      <c r="AW27" s="125"/>
      <c r="AX27" s="125"/>
      <c r="AY27" s="125"/>
      <c r="AZ27" s="125"/>
      <c r="BA27" s="125"/>
      <c r="BB27" s="126"/>
      <c r="BC27" s="124"/>
      <c r="BD27" s="125"/>
      <c r="BE27" s="125"/>
      <c r="BF27" s="125"/>
      <c r="BG27" s="125"/>
      <c r="BH27" s="125"/>
      <c r="BI27" s="125"/>
      <c r="BJ27" s="125"/>
      <c r="BK27" s="126"/>
      <c r="BL27" s="124"/>
      <c r="BM27" s="125"/>
      <c r="BN27" s="125"/>
      <c r="BO27" s="125"/>
      <c r="BP27" s="125"/>
      <c r="BQ27" s="125"/>
      <c r="BR27" s="125"/>
      <c r="BS27" s="125"/>
      <c r="BT27" s="126"/>
      <c r="BU27" s="124"/>
      <c r="BV27" s="125"/>
      <c r="BW27" s="125"/>
      <c r="BX27" s="125"/>
      <c r="BY27" s="125"/>
      <c r="BZ27" s="125"/>
      <c r="CA27" s="125"/>
      <c r="CB27" s="126"/>
    </row>
    <row r="28" spans="1:80" ht="19.5" customHeight="1" x14ac:dyDescent="0.2">
      <c r="A28" s="188" t="s">
        <v>180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7">
        <v>0</v>
      </c>
      <c r="AL28" s="187"/>
      <c r="AM28" s="187"/>
      <c r="AN28" s="187"/>
      <c r="AO28" s="187"/>
      <c r="AP28" s="187"/>
      <c r="AQ28" s="187"/>
      <c r="AR28" s="187"/>
      <c r="AS28" s="187"/>
      <c r="AT28" s="187">
        <v>0</v>
      </c>
      <c r="AU28" s="187"/>
      <c r="AV28" s="187"/>
      <c r="AW28" s="187"/>
      <c r="AX28" s="187"/>
      <c r="AY28" s="187"/>
      <c r="AZ28" s="187"/>
      <c r="BA28" s="187"/>
      <c r="BB28" s="187"/>
      <c r="BC28" s="187">
        <v>100</v>
      </c>
      <c r="BD28" s="187"/>
      <c r="BE28" s="187"/>
      <c r="BF28" s="187"/>
      <c r="BG28" s="187"/>
      <c r="BH28" s="187"/>
      <c r="BI28" s="187"/>
      <c r="BJ28" s="187"/>
      <c r="BK28" s="187"/>
      <c r="BL28" s="187" t="s">
        <v>57</v>
      </c>
      <c r="BM28" s="187"/>
      <c r="BN28" s="187"/>
      <c r="BO28" s="187"/>
      <c r="BP28" s="187"/>
      <c r="BQ28" s="187"/>
      <c r="BR28" s="187"/>
      <c r="BS28" s="187"/>
      <c r="BT28" s="187"/>
      <c r="BU28" s="187" t="s">
        <v>57</v>
      </c>
      <c r="BV28" s="187"/>
      <c r="BW28" s="187"/>
      <c r="BX28" s="187"/>
      <c r="BY28" s="187"/>
      <c r="BZ28" s="187"/>
      <c r="CA28" s="187"/>
      <c r="CB28" s="187"/>
    </row>
    <row r="29" spans="1:80" ht="19.5" customHeight="1" x14ac:dyDescent="0.2">
      <c r="A29" s="190" t="s">
        <v>181</v>
      </c>
      <c r="B29" s="191"/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2"/>
      <c r="AK29" s="121">
        <v>0</v>
      </c>
      <c r="AL29" s="122"/>
      <c r="AM29" s="122"/>
      <c r="AN29" s="122"/>
      <c r="AO29" s="122"/>
      <c r="AP29" s="122"/>
      <c r="AQ29" s="122"/>
      <c r="AR29" s="122"/>
      <c r="AS29" s="123"/>
      <c r="AT29" s="121">
        <v>0</v>
      </c>
      <c r="AU29" s="122"/>
      <c r="AV29" s="122"/>
      <c r="AW29" s="122"/>
      <c r="AX29" s="122"/>
      <c r="AY29" s="122"/>
      <c r="AZ29" s="122"/>
      <c r="BA29" s="122"/>
      <c r="BB29" s="123"/>
      <c r="BC29" s="121">
        <v>100</v>
      </c>
      <c r="BD29" s="122"/>
      <c r="BE29" s="122"/>
      <c r="BF29" s="122"/>
      <c r="BG29" s="122"/>
      <c r="BH29" s="122"/>
      <c r="BI29" s="122"/>
      <c r="BJ29" s="122"/>
      <c r="BK29" s="123"/>
      <c r="BL29" s="121" t="s">
        <v>138</v>
      </c>
      <c r="BM29" s="122"/>
      <c r="BN29" s="122"/>
      <c r="BO29" s="122"/>
      <c r="BP29" s="122"/>
      <c r="BQ29" s="122"/>
      <c r="BR29" s="122"/>
      <c r="BS29" s="122"/>
      <c r="BT29" s="123"/>
      <c r="BU29" s="121">
        <v>0.5</v>
      </c>
      <c r="BV29" s="122"/>
      <c r="BW29" s="122"/>
      <c r="BX29" s="122"/>
      <c r="BY29" s="122"/>
      <c r="BZ29" s="122"/>
      <c r="CA29" s="122"/>
      <c r="CB29" s="123"/>
    </row>
    <row r="30" spans="1:80" ht="19.5" customHeight="1" x14ac:dyDescent="0.2">
      <c r="A30" s="193" t="s">
        <v>182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5"/>
      <c r="AK30" s="151"/>
      <c r="AL30" s="152"/>
      <c r="AM30" s="152"/>
      <c r="AN30" s="152"/>
      <c r="AO30" s="152"/>
      <c r="AP30" s="152"/>
      <c r="AQ30" s="152"/>
      <c r="AR30" s="152"/>
      <c r="AS30" s="153"/>
      <c r="AT30" s="151"/>
      <c r="AU30" s="152"/>
      <c r="AV30" s="152"/>
      <c r="AW30" s="152"/>
      <c r="AX30" s="152"/>
      <c r="AY30" s="152"/>
      <c r="AZ30" s="152"/>
      <c r="BA30" s="152"/>
      <c r="BB30" s="153"/>
      <c r="BC30" s="151"/>
      <c r="BD30" s="152"/>
      <c r="BE30" s="152"/>
      <c r="BF30" s="152"/>
      <c r="BG30" s="152"/>
      <c r="BH30" s="152"/>
      <c r="BI30" s="152"/>
      <c r="BJ30" s="152"/>
      <c r="BK30" s="153"/>
      <c r="BL30" s="151"/>
      <c r="BM30" s="152"/>
      <c r="BN30" s="152"/>
      <c r="BO30" s="152"/>
      <c r="BP30" s="152"/>
      <c r="BQ30" s="152"/>
      <c r="BR30" s="152"/>
      <c r="BS30" s="152"/>
      <c r="BT30" s="153"/>
      <c r="BU30" s="151"/>
      <c r="BV30" s="152"/>
      <c r="BW30" s="152"/>
      <c r="BX30" s="152"/>
      <c r="BY30" s="152"/>
      <c r="BZ30" s="152"/>
      <c r="CA30" s="152"/>
      <c r="CB30" s="153"/>
    </row>
    <row r="31" spans="1:80" ht="19.5" customHeight="1" x14ac:dyDescent="0.2">
      <c r="A31" s="193" t="s">
        <v>183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5"/>
      <c r="AK31" s="151"/>
      <c r="AL31" s="152"/>
      <c r="AM31" s="152"/>
      <c r="AN31" s="152"/>
      <c r="AO31" s="152"/>
      <c r="AP31" s="152"/>
      <c r="AQ31" s="152"/>
      <c r="AR31" s="152"/>
      <c r="AS31" s="153"/>
      <c r="AT31" s="151"/>
      <c r="AU31" s="152"/>
      <c r="AV31" s="152"/>
      <c r="AW31" s="152"/>
      <c r="AX31" s="152"/>
      <c r="AY31" s="152"/>
      <c r="AZ31" s="152"/>
      <c r="BA31" s="152"/>
      <c r="BB31" s="153"/>
      <c r="BC31" s="151"/>
      <c r="BD31" s="152"/>
      <c r="BE31" s="152"/>
      <c r="BF31" s="152"/>
      <c r="BG31" s="152"/>
      <c r="BH31" s="152"/>
      <c r="BI31" s="152"/>
      <c r="BJ31" s="152"/>
      <c r="BK31" s="153"/>
      <c r="BL31" s="151"/>
      <c r="BM31" s="152"/>
      <c r="BN31" s="152"/>
      <c r="BO31" s="152"/>
      <c r="BP31" s="152"/>
      <c r="BQ31" s="152"/>
      <c r="BR31" s="152"/>
      <c r="BS31" s="152"/>
      <c r="BT31" s="153"/>
      <c r="BU31" s="151"/>
      <c r="BV31" s="152"/>
      <c r="BW31" s="152"/>
      <c r="BX31" s="152"/>
      <c r="BY31" s="152"/>
      <c r="BZ31" s="152"/>
      <c r="CA31" s="152"/>
      <c r="CB31" s="153"/>
    </row>
    <row r="32" spans="1:80" ht="19.5" customHeight="1" x14ac:dyDescent="0.2">
      <c r="A32" s="193" t="s">
        <v>184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5"/>
      <c r="AK32" s="151"/>
      <c r="AL32" s="152"/>
      <c r="AM32" s="152"/>
      <c r="AN32" s="152"/>
      <c r="AO32" s="152"/>
      <c r="AP32" s="152"/>
      <c r="AQ32" s="152"/>
      <c r="AR32" s="152"/>
      <c r="AS32" s="153"/>
      <c r="AT32" s="151"/>
      <c r="AU32" s="152"/>
      <c r="AV32" s="152"/>
      <c r="AW32" s="152"/>
      <c r="AX32" s="152"/>
      <c r="AY32" s="152"/>
      <c r="AZ32" s="152"/>
      <c r="BA32" s="152"/>
      <c r="BB32" s="153"/>
      <c r="BC32" s="151"/>
      <c r="BD32" s="152"/>
      <c r="BE32" s="152"/>
      <c r="BF32" s="152"/>
      <c r="BG32" s="152"/>
      <c r="BH32" s="152"/>
      <c r="BI32" s="152"/>
      <c r="BJ32" s="152"/>
      <c r="BK32" s="153"/>
      <c r="BL32" s="151"/>
      <c r="BM32" s="152"/>
      <c r="BN32" s="152"/>
      <c r="BO32" s="152"/>
      <c r="BP32" s="152"/>
      <c r="BQ32" s="152"/>
      <c r="BR32" s="152"/>
      <c r="BS32" s="152"/>
      <c r="BT32" s="153"/>
      <c r="BU32" s="151"/>
      <c r="BV32" s="152"/>
      <c r="BW32" s="152"/>
      <c r="BX32" s="152"/>
      <c r="BY32" s="152"/>
      <c r="BZ32" s="152"/>
      <c r="CA32" s="152"/>
      <c r="CB32" s="153"/>
    </row>
    <row r="33" spans="1:80" ht="19.5" customHeight="1" x14ac:dyDescent="0.2">
      <c r="A33" s="193" t="s">
        <v>185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5"/>
      <c r="AK33" s="151"/>
      <c r="AL33" s="152"/>
      <c r="AM33" s="152"/>
      <c r="AN33" s="152"/>
      <c r="AO33" s="152"/>
      <c r="AP33" s="152"/>
      <c r="AQ33" s="152"/>
      <c r="AR33" s="152"/>
      <c r="AS33" s="153"/>
      <c r="AT33" s="151"/>
      <c r="AU33" s="152"/>
      <c r="AV33" s="152"/>
      <c r="AW33" s="152"/>
      <c r="AX33" s="152"/>
      <c r="AY33" s="152"/>
      <c r="AZ33" s="152"/>
      <c r="BA33" s="152"/>
      <c r="BB33" s="153"/>
      <c r="BC33" s="151"/>
      <c r="BD33" s="152"/>
      <c r="BE33" s="152"/>
      <c r="BF33" s="152"/>
      <c r="BG33" s="152"/>
      <c r="BH33" s="152"/>
      <c r="BI33" s="152"/>
      <c r="BJ33" s="152"/>
      <c r="BK33" s="153"/>
      <c r="BL33" s="151"/>
      <c r="BM33" s="152"/>
      <c r="BN33" s="152"/>
      <c r="BO33" s="152"/>
      <c r="BP33" s="152"/>
      <c r="BQ33" s="152"/>
      <c r="BR33" s="152"/>
      <c r="BS33" s="152"/>
      <c r="BT33" s="153"/>
      <c r="BU33" s="151"/>
      <c r="BV33" s="152"/>
      <c r="BW33" s="152"/>
      <c r="BX33" s="152"/>
      <c r="BY33" s="152"/>
      <c r="BZ33" s="152"/>
      <c r="CA33" s="152"/>
      <c r="CB33" s="153"/>
    </row>
    <row r="34" spans="1:80" ht="19.5" customHeight="1" x14ac:dyDescent="0.2">
      <c r="A34" s="193" t="s">
        <v>186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  <c r="AK34" s="151"/>
      <c r="AL34" s="152"/>
      <c r="AM34" s="152"/>
      <c r="AN34" s="152"/>
      <c r="AO34" s="152"/>
      <c r="AP34" s="152"/>
      <c r="AQ34" s="152"/>
      <c r="AR34" s="152"/>
      <c r="AS34" s="153"/>
      <c r="AT34" s="151"/>
      <c r="AU34" s="152"/>
      <c r="AV34" s="152"/>
      <c r="AW34" s="152"/>
      <c r="AX34" s="152"/>
      <c r="AY34" s="152"/>
      <c r="AZ34" s="152"/>
      <c r="BA34" s="152"/>
      <c r="BB34" s="153"/>
      <c r="BC34" s="151"/>
      <c r="BD34" s="152"/>
      <c r="BE34" s="152"/>
      <c r="BF34" s="152"/>
      <c r="BG34" s="152"/>
      <c r="BH34" s="152"/>
      <c r="BI34" s="152"/>
      <c r="BJ34" s="152"/>
      <c r="BK34" s="153"/>
      <c r="BL34" s="151"/>
      <c r="BM34" s="152"/>
      <c r="BN34" s="152"/>
      <c r="BO34" s="152"/>
      <c r="BP34" s="152"/>
      <c r="BQ34" s="152"/>
      <c r="BR34" s="152"/>
      <c r="BS34" s="152"/>
      <c r="BT34" s="153"/>
      <c r="BU34" s="151"/>
      <c r="BV34" s="152"/>
      <c r="BW34" s="152"/>
      <c r="BX34" s="152"/>
      <c r="BY34" s="152"/>
      <c r="BZ34" s="152"/>
      <c r="CA34" s="152"/>
      <c r="CB34" s="153"/>
    </row>
    <row r="35" spans="1:80" ht="19.5" customHeight="1" x14ac:dyDescent="0.2">
      <c r="A35" s="196" t="s">
        <v>187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8"/>
      <c r="AK35" s="124"/>
      <c r="AL35" s="125"/>
      <c r="AM35" s="125"/>
      <c r="AN35" s="125"/>
      <c r="AO35" s="125"/>
      <c r="AP35" s="125"/>
      <c r="AQ35" s="125"/>
      <c r="AR35" s="125"/>
      <c r="AS35" s="126"/>
      <c r="AT35" s="124"/>
      <c r="AU35" s="125"/>
      <c r="AV35" s="125"/>
      <c r="AW35" s="125"/>
      <c r="AX35" s="125"/>
      <c r="AY35" s="125"/>
      <c r="AZ35" s="125"/>
      <c r="BA35" s="125"/>
      <c r="BB35" s="126"/>
      <c r="BC35" s="124"/>
      <c r="BD35" s="125"/>
      <c r="BE35" s="125"/>
      <c r="BF35" s="125"/>
      <c r="BG35" s="125"/>
      <c r="BH35" s="125"/>
      <c r="BI35" s="125"/>
      <c r="BJ35" s="125"/>
      <c r="BK35" s="126"/>
      <c r="BL35" s="124"/>
      <c r="BM35" s="125"/>
      <c r="BN35" s="125"/>
      <c r="BO35" s="125"/>
      <c r="BP35" s="125"/>
      <c r="BQ35" s="125"/>
      <c r="BR35" s="125"/>
      <c r="BS35" s="125"/>
      <c r="BT35" s="126"/>
      <c r="BU35" s="124"/>
      <c r="BV35" s="125"/>
      <c r="BW35" s="125"/>
      <c r="BX35" s="125"/>
      <c r="BY35" s="125"/>
      <c r="BZ35" s="125"/>
      <c r="CA35" s="125"/>
      <c r="CB35" s="126"/>
    </row>
    <row r="36" spans="1:80" ht="19.5" customHeight="1" x14ac:dyDescent="0.2">
      <c r="A36" s="190" t="s">
        <v>188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  <c r="U36" s="191"/>
      <c r="V36" s="191"/>
      <c r="W36" s="191"/>
      <c r="X36" s="191"/>
      <c r="Y36" s="191"/>
      <c r="Z36" s="191"/>
      <c r="AA36" s="191"/>
      <c r="AB36" s="191"/>
      <c r="AC36" s="191"/>
      <c r="AD36" s="191"/>
      <c r="AE36" s="191"/>
      <c r="AF36" s="191"/>
      <c r="AG36" s="191"/>
      <c r="AH36" s="191"/>
      <c r="AI36" s="191"/>
      <c r="AJ36" s="192"/>
      <c r="AK36" s="157">
        <v>0</v>
      </c>
      <c r="AL36" s="122"/>
      <c r="AM36" s="122"/>
      <c r="AN36" s="122"/>
      <c r="AO36" s="122"/>
      <c r="AP36" s="122"/>
      <c r="AQ36" s="122"/>
      <c r="AR36" s="122"/>
      <c r="AS36" s="123"/>
      <c r="AT36" s="157">
        <v>0</v>
      </c>
      <c r="AU36" s="122"/>
      <c r="AV36" s="122"/>
      <c r="AW36" s="122"/>
      <c r="AX36" s="122"/>
      <c r="AY36" s="122"/>
      <c r="AZ36" s="122"/>
      <c r="BA36" s="122"/>
      <c r="BB36" s="123"/>
      <c r="BC36" s="157">
        <v>100</v>
      </c>
      <c r="BD36" s="122"/>
      <c r="BE36" s="122"/>
      <c r="BF36" s="122"/>
      <c r="BG36" s="122"/>
      <c r="BH36" s="122"/>
      <c r="BI36" s="122"/>
      <c r="BJ36" s="122"/>
      <c r="BK36" s="123"/>
      <c r="BL36" s="157"/>
      <c r="BM36" s="122"/>
      <c r="BN36" s="122"/>
      <c r="BO36" s="122"/>
      <c r="BP36" s="122"/>
      <c r="BQ36" s="122"/>
      <c r="BR36" s="122"/>
      <c r="BS36" s="122"/>
      <c r="BT36" s="123"/>
      <c r="BU36" s="157">
        <f>BU39/1</f>
        <v>0.5</v>
      </c>
      <c r="BV36" s="122"/>
      <c r="BW36" s="122"/>
      <c r="BX36" s="122"/>
      <c r="BY36" s="122"/>
      <c r="BZ36" s="122"/>
      <c r="CA36" s="122"/>
      <c r="CB36" s="123"/>
    </row>
    <row r="37" spans="1:80" ht="19.5" customHeight="1" x14ac:dyDescent="0.2">
      <c r="A37" s="193" t="s">
        <v>189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151"/>
      <c r="AL37" s="152"/>
      <c r="AM37" s="152"/>
      <c r="AN37" s="152"/>
      <c r="AO37" s="152"/>
      <c r="AP37" s="152"/>
      <c r="AQ37" s="152"/>
      <c r="AR37" s="152"/>
      <c r="AS37" s="153"/>
      <c r="AT37" s="151"/>
      <c r="AU37" s="152"/>
      <c r="AV37" s="152"/>
      <c r="AW37" s="152"/>
      <c r="AX37" s="152"/>
      <c r="AY37" s="152"/>
      <c r="AZ37" s="152"/>
      <c r="BA37" s="152"/>
      <c r="BB37" s="153"/>
      <c r="BC37" s="151"/>
      <c r="BD37" s="152"/>
      <c r="BE37" s="152"/>
      <c r="BF37" s="152"/>
      <c r="BG37" s="152"/>
      <c r="BH37" s="152"/>
      <c r="BI37" s="152"/>
      <c r="BJ37" s="152"/>
      <c r="BK37" s="153"/>
      <c r="BL37" s="151"/>
      <c r="BM37" s="152"/>
      <c r="BN37" s="152"/>
      <c r="BO37" s="152"/>
      <c r="BP37" s="152"/>
      <c r="BQ37" s="152"/>
      <c r="BR37" s="152"/>
      <c r="BS37" s="152"/>
      <c r="BT37" s="153"/>
      <c r="BU37" s="151"/>
      <c r="BV37" s="152"/>
      <c r="BW37" s="152"/>
      <c r="BX37" s="152"/>
      <c r="BY37" s="152"/>
      <c r="BZ37" s="152"/>
      <c r="CA37" s="152"/>
      <c r="CB37" s="153"/>
    </row>
    <row r="38" spans="1:80" ht="19.5" customHeight="1" x14ac:dyDescent="0.2">
      <c r="A38" s="196" t="s">
        <v>190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24"/>
      <c r="AL38" s="125"/>
      <c r="AM38" s="125"/>
      <c r="AN38" s="125"/>
      <c r="AO38" s="125"/>
      <c r="AP38" s="125"/>
      <c r="AQ38" s="125"/>
      <c r="AR38" s="125"/>
      <c r="AS38" s="126"/>
      <c r="AT38" s="124"/>
      <c r="AU38" s="125"/>
      <c r="AV38" s="125"/>
      <c r="AW38" s="125"/>
      <c r="AX38" s="125"/>
      <c r="AY38" s="125"/>
      <c r="AZ38" s="125"/>
      <c r="BA38" s="125"/>
      <c r="BB38" s="126"/>
      <c r="BC38" s="124"/>
      <c r="BD38" s="125"/>
      <c r="BE38" s="125"/>
      <c r="BF38" s="125"/>
      <c r="BG38" s="125"/>
      <c r="BH38" s="125"/>
      <c r="BI38" s="125"/>
      <c r="BJ38" s="125"/>
      <c r="BK38" s="126"/>
      <c r="BL38" s="124"/>
      <c r="BM38" s="125"/>
      <c r="BN38" s="125"/>
      <c r="BO38" s="125"/>
      <c r="BP38" s="125"/>
      <c r="BQ38" s="125"/>
      <c r="BR38" s="125"/>
      <c r="BS38" s="125"/>
      <c r="BT38" s="126"/>
      <c r="BU38" s="124"/>
      <c r="BV38" s="125"/>
      <c r="BW38" s="125"/>
      <c r="BX38" s="125"/>
      <c r="BY38" s="125"/>
      <c r="BZ38" s="125"/>
      <c r="CA38" s="125"/>
      <c r="CB38" s="126"/>
    </row>
    <row r="39" spans="1:80" ht="19.5" customHeight="1" x14ac:dyDescent="0.2">
      <c r="A39" s="190" t="s">
        <v>191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157">
        <v>0</v>
      </c>
      <c r="AL39" s="122"/>
      <c r="AM39" s="122"/>
      <c r="AN39" s="122"/>
      <c r="AO39" s="122"/>
      <c r="AP39" s="122"/>
      <c r="AQ39" s="122"/>
      <c r="AR39" s="122"/>
      <c r="AS39" s="123"/>
      <c r="AT39" s="157">
        <v>0</v>
      </c>
      <c r="AU39" s="122"/>
      <c r="AV39" s="122"/>
      <c r="AW39" s="122"/>
      <c r="AX39" s="122"/>
      <c r="AY39" s="122"/>
      <c r="AZ39" s="122"/>
      <c r="BA39" s="122"/>
      <c r="BB39" s="123"/>
      <c r="BC39" s="157">
        <v>100</v>
      </c>
      <c r="BD39" s="122"/>
      <c r="BE39" s="122"/>
      <c r="BF39" s="122"/>
      <c r="BG39" s="122"/>
      <c r="BH39" s="122"/>
      <c r="BI39" s="122"/>
      <c r="BJ39" s="122"/>
      <c r="BK39" s="123"/>
      <c r="BL39" s="157" t="s">
        <v>138</v>
      </c>
      <c r="BM39" s="122"/>
      <c r="BN39" s="122"/>
      <c r="BO39" s="122"/>
      <c r="BP39" s="122"/>
      <c r="BQ39" s="122"/>
      <c r="BR39" s="122"/>
      <c r="BS39" s="122"/>
      <c r="BT39" s="123"/>
      <c r="BU39" s="157">
        <v>0.5</v>
      </c>
      <c r="BV39" s="122"/>
      <c r="BW39" s="122"/>
      <c r="BX39" s="122"/>
      <c r="BY39" s="122"/>
      <c r="BZ39" s="122"/>
      <c r="CA39" s="122"/>
      <c r="CB39" s="123"/>
    </row>
    <row r="40" spans="1:80" ht="19.5" customHeight="1" x14ac:dyDescent="0.2">
      <c r="A40" s="193" t="s">
        <v>192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151"/>
      <c r="AL40" s="152"/>
      <c r="AM40" s="152"/>
      <c r="AN40" s="152"/>
      <c r="AO40" s="152"/>
      <c r="AP40" s="152"/>
      <c r="AQ40" s="152"/>
      <c r="AR40" s="152"/>
      <c r="AS40" s="153"/>
      <c r="AT40" s="151"/>
      <c r="AU40" s="152"/>
      <c r="AV40" s="152"/>
      <c r="AW40" s="152"/>
      <c r="AX40" s="152"/>
      <c r="AY40" s="152"/>
      <c r="AZ40" s="152"/>
      <c r="BA40" s="152"/>
      <c r="BB40" s="153"/>
      <c r="BC40" s="151"/>
      <c r="BD40" s="152"/>
      <c r="BE40" s="152"/>
      <c r="BF40" s="152"/>
      <c r="BG40" s="152"/>
      <c r="BH40" s="152"/>
      <c r="BI40" s="152"/>
      <c r="BJ40" s="152"/>
      <c r="BK40" s="153"/>
      <c r="BL40" s="151"/>
      <c r="BM40" s="152"/>
      <c r="BN40" s="152"/>
      <c r="BO40" s="152"/>
      <c r="BP40" s="152"/>
      <c r="BQ40" s="152"/>
      <c r="BR40" s="152"/>
      <c r="BS40" s="152"/>
      <c r="BT40" s="153"/>
      <c r="BU40" s="151"/>
      <c r="BV40" s="152"/>
      <c r="BW40" s="152"/>
      <c r="BX40" s="152"/>
      <c r="BY40" s="152"/>
      <c r="BZ40" s="152"/>
      <c r="CA40" s="152"/>
      <c r="CB40" s="153"/>
    </row>
    <row r="41" spans="1:80" ht="19.5" customHeight="1" x14ac:dyDescent="0.2">
      <c r="A41" s="193" t="s">
        <v>184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151"/>
      <c r="AL41" s="152"/>
      <c r="AM41" s="152"/>
      <c r="AN41" s="152"/>
      <c r="AO41" s="152"/>
      <c r="AP41" s="152"/>
      <c r="AQ41" s="152"/>
      <c r="AR41" s="152"/>
      <c r="AS41" s="153"/>
      <c r="AT41" s="151"/>
      <c r="AU41" s="152"/>
      <c r="AV41" s="152"/>
      <c r="AW41" s="152"/>
      <c r="AX41" s="152"/>
      <c r="AY41" s="152"/>
      <c r="AZ41" s="152"/>
      <c r="BA41" s="152"/>
      <c r="BB41" s="153"/>
      <c r="BC41" s="151"/>
      <c r="BD41" s="152"/>
      <c r="BE41" s="152"/>
      <c r="BF41" s="152"/>
      <c r="BG41" s="152"/>
      <c r="BH41" s="152"/>
      <c r="BI41" s="152"/>
      <c r="BJ41" s="152"/>
      <c r="BK41" s="153"/>
      <c r="BL41" s="151"/>
      <c r="BM41" s="152"/>
      <c r="BN41" s="152"/>
      <c r="BO41" s="152"/>
      <c r="BP41" s="152"/>
      <c r="BQ41" s="152"/>
      <c r="BR41" s="152"/>
      <c r="BS41" s="152"/>
      <c r="BT41" s="153"/>
      <c r="BU41" s="151"/>
      <c r="BV41" s="152"/>
      <c r="BW41" s="152"/>
      <c r="BX41" s="152"/>
      <c r="BY41" s="152"/>
      <c r="BZ41" s="152"/>
      <c r="CA41" s="152"/>
      <c r="CB41" s="153"/>
    </row>
    <row r="42" spans="1:80" ht="19.5" customHeight="1" x14ac:dyDescent="0.2">
      <c r="A42" s="196" t="s">
        <v>193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  <c r="AE42" s="197"/>
      <c r="AF42" s="197"/>
      <c r="AG42" s="197"/>
      <c r="AH42" s="197"/>
      <c r="AI42" s="197"/>
      <c r="AJ42" s="198"/>
      <c r="AK42" s="124"/>
      <c r="AL42" s="125"/>
      <c r="AM42" s="125"/>
      <c r="AN42" s="125"/>
      <c r="AO42" s="125"/>
      <c r="AP42" s="125"/>
      <c r="AQ42" s="125"/>
      <c r="AR42" s="125"/>
      <c r="AS42" s="126"/>
      <c r="AT42" s="124"/>
      <c r="AU42" s="125"/>
      <c r="AV42" s="125"/>
      <c r="AW42" s="125"/>
      <c r="AX42" s="125"/>
      <c r="AY42" s="125"/>
      <c r="AZ42" s="125"/>
      <c r="BA42" s="125"/>
      <c r="BB42" s="126"/>
      <c r="BC42" s="124"/>
      <c r="BD42" s="125"/>
      <c r="BE42" s="125"/>
      <c r="BF42" s="125"/>
      <c r="BG42" s="125"/>
      <c r="BH42" s="125"/>
      <c r="BI42" s="125"/>
      <c r="BJ42" s="125"/>
      <c r="BK42" s="126"/>
      <c r="BL42" s="124"/>
      <c r="BM42" s="125"/>
      <c r="BN42" s="125"/>
      <c r="BO42" s="125"/>
      <c r="BP42" s="125"/>
      <c r="BQ42" s="125"/>
      <c r="BR42" s="125"/>
      <c r="BS42" s="125"/>
      <c r="BT42" s="126"/>
      <c r="BU42" s="124"/>
      <c r="BV42" s="125"/>
      <c r="BW42" s="125"/>
      <c r="BX42" s="125"/>
      <c r="BY42" s="125"/>
      <c r="BZ42" s="125"/>
      <c r="CA42" s="125"/>
      <c r="CB42" s="126"/>
    </row>
    <row r="43" spans="1:80" ht="19.5" customHeight="1" x14ac:dyDescent="0.2">
      <c r="A43" s="190" t="s">
        <v>194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2"/>
      <c r="AK43" s="157" t="s">
        <v>57</v>
      </c>
      <c r="AL43" s="122"/>
      <c r="AM43" s="122"/>
      <c r="AN43" s="122"/>
      <c r="AO43" s="122"/>
      <c r="AP43" s="122"/>
      <c r="AQ43" s="122"/>
      <c r="AR43" s="122"/>
      <c r="AS43" s="123"/>
      <c r="AT43" s="157" t="s">
        <v>57</v>
      </c>
      <c r="AU43" s="122"/>
      <c r="AV43" s="122"/>
      <c r="AW43" s="122"/>
      <c r="AX43" s="122"/>
      <c r="AY43" s="122"/>
      <c r="AZ43" s="122"/>
      <c r="BA43" s="122"/>
      <c r="BB43" s="123"/>
      <c r="BC43" s="157" t="s">
        <v>57</v>
      </c>
      <c r="BD43" s="122"/>
      <c r="BE43" s="122"/>
      <c r="BF43" s="122"/>
      <c r="BG43" s="122"/>
      <c r="BH43" s="122"/>
      <c r="BI43" s="122"/>
      <c r="BJ43" s="122"/>
      <c r="BK43" s="123"/>
      <c r="BL43" s="157" t="s">
        <v>57</v>
      </c>
      <c r="BM43" s="122"/>
      <c r="BN43" s="122"/>
      <c r="BO43" s="122"/>
      <c r="BP43" s="122"/>
      <c r="BQ43" s="122"/>
      <c r="BR43" s="122"/>
      <c r="BS43" s="122"/>
      <c r="BT43" s="123"/>
      <c r="BU43" s="157">
        <f>(BU47+BU52)/2</f>
        <v>0.5</v>
      </c>
      <c r="BV43" s="122"/>
      <c r="BW43" s="122"/>
      <c r="BX43" s="122"/>
      <c r="BY43" s="122"/>
      <c r="BZ43" s="122"/>
      <c r="CA43" s="122"/>
      <c r="CB43" s="123"/>
    </row>
    <row r="44" spans="1:80" ht="19.5" customHeight="1" x14ac:dyDescent="0.2">
      <c r="A44" s="193" t="s">
        <v>195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151"/>
      <c r="AL44" s="152"/>
      <c r="AM44" s="152"/>
      <c r="AN44" s="152"/>
      <c r="AO44" s="152"/>
      <c r="AP44" s="152"/>
      <c r="AQ44" s="152"/>
      <c r="AR44" s="152"/>
      <c r="AS44" s="153"/>
      <c r="AT44" s="151"/>
      <c r="AU44" s="152"/>
      <c r="AV44" s="152"/>
      <c r="AW44" s="152"/>
      <c r="AX44" s="152"/>
      <c r="AY44" s="152"/>
      <c r="AZ44" s="152"/>
      <c r="BA44" s="152"/>
      <c r="BB44" s="153"/>
      <c r="BC44" s="151"/>
      <c r="BD44" s="152"/>
      <c r="BE44" s="152"/>
      <c r="BF44" s="152"/>
      <c r="BG44" s="152"/>
      <c r="BH44" s="152"/>
      <c r="BI44" s="152"/>
      <c r="BJ44" s="152"/>
      <c r="BK44" s="153"/>
      <c r="BL44" s="151"/>
      <c r="BM44" s="152"/>
      <c r="BN44" s="152"/>
      <c r="BO44" s="152"/>
      <c r="BP44" s="152"/>
      <c r="BQ44" s="152"/>
      <c r="BR44" s="152"/>
      <c r="BS44" s="152"/>
      <c r="BT44" s="153"/>
      <c r="BU44" s="151"/>
      <c r="BV44" s="152"/>
      <c r="BW44" s="152"/>
      <c r="BX44" s="152"/>
      <c r="BY44" s="152"/>
      <c r="BZ44" s="152"/>
      <c r="CA44" s="152"/>
      <c r="CB44" s="153"/>
    </row>
    <row r="45" spans="1:80" ht="19.5" customHeight="1" x14ac:dyDescent="0.2">
      <c r="A45" s="196" t="s">
        <v>196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124"/>
      <c r="AL45" s="125"/>
      <c r="AM45" s="125"/>
      <c r="AN45" s="125"/>
      <c r="AO45" s="125"/>
      <c r="AP45" s="125"/>
      <c r="AQ45" s="125"/>
      <c r="AR45" s="125"/>
      <c r="AS45" s="126"/>
      <c r="AT45" s="124"/>
      <c r="AU45" s="125"/>
      <c r="AV45" s="125"/>
      <c r="AW45" s="125"/>
      <c r="AX45" s="125"/>
      <c r="AY45" s="125"/>
      <c r="AZ45" s="125"/>
      <c r="BA45" s="125"/>
      <c r="BB45" s="126"/>
      <c r="BC45" s="124"/>
      <c r="BD45" s="125"/>
      <c r="BE45" s="125"/>
      <c r="BF45" s="125"/>
      <c r="BG45" s="125"/>
      <c r="BH45" s="125"/>
      <c r="BI45" s="125"/>
      <c r="BJ45" s="125"/>
      <c r="BK45" s="126"/>
      <c r="BL45" s="124"/>
      <c r="BM45" s="125"/>
      <c r="BN45" s="125"/>
      <c r="BO45" s="125"/>
      <c r="BP45" s="125"/>
      <c r="BQ45" s="125"/>
      <c r="BR45" s="125"/>
      <c r="BS45" s="125"/>
      <c r="BT45" s="126"/>
      <c r="BU45" s="124"/>
      <c r="BV45" s="125"/>
      <c r="BW45" s="125"/>
      <c r="BX45" s="125"/>
      <c r="BY45" s="125"/>
      <c r="BZ45" s="125"/>
      <c r="CA45" s="125"/>
      <c r="CB45" s="126"/>
    </row>
    <row r="46" spans="1:80" ht="19.5" customHeight="1" x14ac:dyDescent="0.2">
      <c r="A46" s="188" t="s">
        <v>87</v>
      </c>
      <c r="B46" s="188"/>
      <c r="C46" s="188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9"/>
      <c r="AL46" s="189"/>
      <c r="AM46" s="189"/>
      <c r="AN46" s="189"/>
      <c r="AO46" s="189"/>
      <c r="AP46" s="189"/>
      <c r="AQ46" s="189"/>
      <c r="AR46" s="189"/>
      <c r="AS46" s="189"/>
      <c r="AT46" s="189"/>
      <c r="AU46" s="189"/>
      <c r="AV46" s="189"/>
      <c r="AW46" s="189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9"/>
      <c r="BL46" s="187"/>
      <c r="BM46" s="187"/>
      <c r="BN46" s="187"/>
      <c r="BO46" s="187"/>
      <c r="BP46" s="187"/>
      <c r="BQ46" s="187"/>
      <c r="BR46" s="187"/>
      <c r="BS46" s="187"/>
      <c r="BT46" s="187"/>
      <c r="BU46" s="189"/>
      <c r="BV46" s="189"/>
      <c r="BW46" s="189"/>
      <c r="BX46" s="189"/>
      <c r="BY46" s="189"/>
      <c r="BZ46" s="189"/>
      <c r="CA46" s="189"/>
      <c r="CB46" s="189"/>
    </row>
    <row r="47" spans="1:80" ht="19.5" customHeight="1" x14ac:dyDescent="0.2">
      <c r="A47" s="190" t="s">
        <v>197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2"/>
      <c r="AK47" s="157">
        <v>1</v>
      </c>
      <c r="AL47" s="122"/>
      <c r="AM47" s="122"/>
      <c r="AN47" s="122"/>
      <c r="AO47" s="122"/>
      <c r="AP47" s="122"/>
      <c r="AQ47" s="122"/>
      <c r="AR47" s="122"/>
      <c r="AS47" s="123"/>
      <c r="AT47" s="157">
        <v>1</v>
      </c>
      <c r="AU47" s="122"/>
      <c r="AV47" s="122"/>
      <c r="AW47" s="122"/>
      <c r="AX47" s="122"/>
      <c r="AY47" s="122"/>
      <c r="AZ47" s="122"/>
      <c r="BA47" s="122"/>
      <c r="BB47" s="123"/>
      <c r="BC47" s="157">
        <v>100</v>
      </c>
      <c r="BD47" s="122"/>
      <c r="BE47" s="122"/>
      <c r="BF47" s="122"/>
      <c r="BG47" s="122"/>
      <c r="BH47" s="122"/>
      <c r="BI47" s="122"/>
      <c r="BJ47" s="122"/>
      <c r="BK47" s="123"/>
      <c r="BL47" s="157" t="s">
        <v>89</v>
      </c>
      <c r="BM47" s="122"/>
      <c r="BN47" s="122"/>
      <c r="BO47" s="122"/>
      <c r="BP47" s="122"/>
      <c r="BQ47" s="122"/>
      <c r="BR47" s="122"/>
      <c r="BS47" s="122"/>
      <c r="BT47" s="123"/>
      <c r="BU47" s="157">
        <v>0.5</v>
      </c>
      <c r="BV47" s="122"/>
      <c r="BW47" s="122"/>
      <c r="BX47" s="122"/>
      <c r="BY47" s="122"/>
      <c r="BZ47" s="122"/>
      <c r="CA47" s="122"/>
      <c r="CB47" s="123"/>
    </row>
    <row r="48" spans="1:80" ht="19.5" customHeight="1" x14ac:dyDescent="0.2">
      <c r="A48" s="193" t="s">
        <v>198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151"/>
      <c r="AL48" s="152"/>
      <c r="AM48" s="152"/>
      <c r="AN48" s="152"/>
      <c r="AO48" s="152"/>
      <c r="AP48" s="152"/>
      <c r="AQ48" s="152"/>
      <c r="AR48" s="152"/>
      <c r="AS48" s="153"/>
      <c r="AT48" s="151"/>
      <c r="AU48" s="152"/>
      <c r="AV48" s="152"/>
      <c r="AW48" s="152"/>
      <c r="AX48" s="152"/>
      <c r="AY48" s="152"/>
      <c r="AZ48" s="152"/>
      <c r="BA48" s="152"/>
      <c r="BB48" s="153"/>
      <c r="BC48" s="151"/>
      <c r="BD48" s="152"/>
      <c r="BE48" s="152"/>
      <c r="BF48" s="152"/>
      <c r="BG48" s="152"/>
      <c r="BH48" s="152"/>
      <c r="BI48" s="152"/>
      <c r="BJ48" s="152"/>
      <c r="BK48" s="153"/>
      <c r="BL48" s="151"/>
      <c r="BM48" s="152"/>
      <c r="BN48" s="152"/>
      <c r="BO48" s="152"/>
      <c r="BP48" s="152"/>
      <c r="BQ48" s="152"/>
      <c r="BR48" s="152"/>
      <c r="BS48" s="152"/>
      <c r="BT48" s="153"/>
      <c r="BU48" s="151"/>
      <c r="BV48" s="152"/>
      <c r="BW48" s="152"/>
      <c r="BX48" s="152"/>
      <c r="BY48" s="152"/>
      <c r="BZ48" s="152"/>
      <c r="CA48" s="152"/>
      <c r="CB48" s="153"/>
    </row>
    <row r="49" spans="1:80" ht="19.5" customHeight="1" x14ac:dyDescent="0.2">
      <c r="A49" s="193" t="s">
        <v>199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151"/>
      <c r="AL49" s="152"/>
      <c r="AM49" s="152"/>
      <c r="AN49" s="152"/>
      <c r="AO49" s="152"/>
      <c r="AP49" s="152"/>
      <c r="AQ49" s="152"/>
      <c r="AR49" s="152"/>
      <c r="AS49" s="153"/>
      <c r="AT49" s="151"/>
      <c r="AU49" s="152"/>
      <c r="AV49" s="152"/>
      <c r="AW49" s="152"/>
      <c r="AX49" s="152"/>
      <c r="AY49" s="152"/>
      <c r="AZ49" s="152"/>
      <c r="BA49" s="152"/>
      <c r="BB49" s="153"/>
      <c r="BC49" s="151"/>
      <c r="BD49" s="152"/>
      <c r="BE49" s="152"/>
      <c r="BF49" s="152"/>
      <c r="BG49" s="152"/>
      <c r="BH49" s="152"/>
      <c r="BI49" s="152"/>
      <c r="BJ49" s="152"/>
      <c r="BK49" s="153"/>
      <c r="BL49" s="151"/>
      <c r="BM49" s="152"/>
      <c r="BN49" s="152"/>
      <c r="BO49" s="152"/>
      <c r="BP49" s="152"/>
      <c r="BQ49" s="152"/>
      <c r="BR49" s="152"/>
      <c r="BS49" s="152"/>
      <c r="BT49" s="153"/>
      <c r="BU49" s="151"/>
      <c r="BV49" s="152"/>
      <c r="BW49" s="152"/>
      <c r="BX49" s="152"/>
      <c r="BY49" s="152"/>
      <c r="BZ49" s="152"/>
      <c r="CA49" s="152"/>
      <c r="CB49" s="153"/>
    </row>
    <row r="50" spans="1:80" ht="19.5" customHeight="1" x14ac:dyDescent="0.2">
      <c r="A50" s="193" t="s">
        <v>200</v>
      </c>
      <c r="B50" s="194"/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151"/>
      <c r="AL50" s="152"/>
      <c r="AM50" s="152"/>
      <c r="AN50" s="152"/>
      <c r="AO50" s="152"/>
      <c r="AP50" s="152"/>
      <c r="AQ50" s="152"/>
      <c r="AR50" s="152"/>
      <c r="AS50" s="153"/>
      <c r="AT50" s="151"/>
      <c r="AU50" s="152"/>
      <c r="AV50" s="152"/>
      <c r="AW50" s="152"/>
      <c r="AX50" s="152"/>
      <c r="AY50" s="152"/>
      <c r="AZ50" s="152"/>
      <c r="BA50" s="152"/>
      <c r="BB50" s="153"/>
      <c r="BC50" s="151"/>
      <c r="BD50" s="152"/>
      <c r="BE50" s="152"/>
      <c r="BF50" s="152"/>
      <c r="BG50" s="152"/>
      <c r="BH50" s="152"/>
      <c r="BI50" s="152"/>
      <c r="BJ50" s="152"/>
      <c r="BK50" s="153"/>
      <c r="BL50" s="151"/>
      <c r="BM50" s="152"/>
      <c r="BN50" s="152"/>
      <c r="BO50" s="152"/>
      <c r="BP50" s="152"/>
      <c r="BQ50" s="152"/>
      <c r="BR50" s="152"/>
      <c r="BS50" s="152"/>
      <c r="BT50" s="153"/>
      <c r="BU50" s="151"/>
      <c r="BV50" s="152"/>
      <c r="BW50" s="152"/>
      <c r="BX50" s="152"/>
      <c r="BY50" s="152"/>
      <c r="BZ50" s="152"/>
      <c r="CA50" s="152"/>
      <c r="CB50" s="153"/>
    </row>
    <row r="51" spans="1:80" ht="19.5" customHeight="1" x14ac:dyDescent="0.2">
      <c r="A51" s="196" t="s">
        <v>118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124"/>
      <c r="AL51" s="125"/>
      <c r="AM51" s="125"/>
      <c r="AN51" s="125"/>
      <c r="AO51" s="125"/>
      <c r="AP51" s="125"/>
      <c r="AQ51" s="125"/>
      <c r="AR51" s="125"/>
      <c r="AS51" s="126"/>
      <c r="AT51" s="124"/>
      <c r="AU51" s="125"/>
      <c r="AV51" s="125"/>
      <c r="AW51" s="125"/>
      <c r="AX51" s="125"/>
      <c r="AY51" s="125"/>
      <c r="AZ51" s="125"/>
      <c r="BA51" s="125"/>
      <c r="BB51" s="126"/>
      <c r="BC51" s="124"/>
      <c r="BD51" s="125"/>
      <c r="BE51" s="125"/>
      <c r="BF51" s="125"/>
      <c r="BG51" s="125"/>
      <c r="BH51" s="125"/>
      <c r="BI51" s="125"/>
      <c r="BJ51" s="125"/>
      <c r="BK51" s="126"/>
      <c r="BL51" s="124"/>
      <c r="BM51" s="125"/>
      <c r="BN51" s="125"/>
      <c r="BO51" s="125"/>
      <c r="BP51" s="125"/>
      <c r="BQ51" s="125"/>
      <c r="BR51" s="125"/>
      <c r="BS51" s="125"/>
      <c r="BT51" s="126"/>
      <c r="BU51" s="124"/>
      <c r="BV51" s="125"/>
      <c r="BW51" s="125"/>
      <c r="BX51" s="125"/>
      <c r="BY51" s="125"/>
      <c r="BZ51" s="125"/>
      <c r="CA51" s="125"/>
      <c r="CB51" s="126"/>
    </row>
    <row r="52" spans="1:80" ht="19.5" customHeight="1" x14ac:dyDescent="0.2">
      <c r="A52" s="190" t="s">
        <v>201</v>
      </c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2"/>
      <c r="AK52" s="157">
        <v>0</v>
      </c>
      <c r="AL52" s="122"/>
      <c r="AM52" s="122"/>
      <c r="AN52" s="122"/>
      <c r="AO52" s="122"/>
      <c r="AP52" s="122"/>
      <c r="AQ52" s="122"/>
      <c r="AR52" s="122"/>
      <c r="AS52" s="123"/>
      <c r="AT52" s="157">
        <v>0</v>
      </c>
      <c r="AU52" s="122"/>
      <c r="AV52" s="122"/>
      <c r="AW52" s="122"/>
      <c r="AX52" s="122"/>
      <c r="AY52" s="122"/>
      <c r="AZ52" s="122"/>
      <c r="BA52" s="122"/>
      <c r="BB52" s="123"/>
      <c r="BC52" s="157">
        <v>100</v>
      </c>
      <c r="BD52" s="122"/>
      <c r="BE52" s="122"/>
      <c r="BF52" s="122"/>
      <c r="BG52" s="122"/>
      <c r="BH52" s="122"/>
      <c r="BI52" s="122"/>
      <c r="BJ52" s="122"/>
      <c r="BK52" s="123"/>
      <c r="BL52" s="157" t="s">
        <v>138</v>
      </c>
      <c r="BM52" s="122"/>
      <c r="BN52" s="122"/>
      <c r="BO52" s="122"/>
      <c r="BP52" s="122"/>
      <c r="BQ52" s="122"/>
      <c r="BR52" s="122"/>
      <c r="BS52" s="122"/>
      <c r="BT52" s="123"/>
      <c r="BU52" s="157">
        <v>0.5</v>
      </c>
      <c r="BV52" s="122"/>
      <c r="BW52" s="122"/>
      <c r="BX52" s="122"/>
      <c r="BY52" s="122"/>
      <c r="BZ52" s="122"/>
      <c r="CA52" s="122"/>
      <c r="CB52" s="123"/>
    </row>
    <row r="53" spans="1:80" ht="19.5" customHeight="1" x14ac:dyDescent="0.2">
      <c r="A53" s="193" t="s">
        <v>202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51"/>
      <c r="AL53" s="152"/>
      <c r="AM53" s="152"/>
      <c r="AN53" s="152"/>
      <c r="AO53" s="152"/>
      <c r="AP53" s="152"/>
      <c r="AQ53" s="152"/>
      <c r="AR53" s="152"/>
      <c r="AS53" s="153"/>
      <c r="AT53" s="151"/>
      <c r="AU53" s="152"/>
      <c r="AV53" s="152"/>
      <c r="AW53" s="152"/>
      <c r="AX53" s="152"/>
      <c r="AY53" s="152"/>
      <c r="AZ53" s="152"/>
      <c r="BA53" s="152"/>
      <c r="BB53" s="153"/>
      <c r="BC53" s="151"/>
      <c r="BD53" s="152"/>
      <c r="BE53" s="152"/>
      <c r="BF53" s="152"/>
      <c r="BG53" s="152"/>
      <c r="BH53" s="152"/>
      <c r="BI53" s="152"/>
      <c r="BJ53" s="152"/>
      <c r="BK53" s="153"/>
      <c r="BL53" s="151"/>
      <c r="BM53" s="152"/>
      <c r="BN53" s="152"/>
      <c r="BO53" s="152"/>
      <c r="BP53" s="152"/>
      <c r="BQ53" s="152"/>
      <c r="BR53" s="152"/>
      <c r="BS53" s="152"/>
      <c r="BT53" s="153"/>
      <c r="BU53" s="151"/>
      <c r="BV53" s="152"/>
      <c r="BW53" s="152"/>
      <c r="BX53" s="152"/>
      <c r="BY53" s="152"/>
      <c r="BZ53" s="152"/>
      <c r="CA53" s="152"/>
      <c r="CB53" s="153"/>
    </row>
    <row r="54" spans="1:80" ht="19.5" customHeight="1" x14ac:dyDescent="0.2">
      <c r="A54" s="193" t="s">
        <v>203</v>
      </c>
      <c r="B54" s="194"/>
      <c r="C54" s="194"/>
      <c r="D54" s="194"/>
      <c r="E54" s="194"/>
      <c r="F54" s="194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51"/>
      <c r="AL54" s="152"/>
      <c r="AM54" s="152"/>
      <c r="AN54" s="152"/>
      <c r="AO54" s="152"/>
      <c r="AP54" s="152"/>
      <c r="AQ54" s="152"/>
      <c r="AR54" s="152"/>
      <c r="AS54" s="153"/>
      <c r="AT54" s="151"/>
      <c r="AU54" s="152"/>
      <c r="AV54" s="152"/>
      <c r="AW54" s="152"/>
      <c r="AX54" s="152"/>
      <c r="AY54" s="152"/>
      <c r="AZ54" s="152"/>
      <c r="BA54" s="152"/>
      <c r="BB54" s="153"/>
      <c r="BC54" s="151"/>
      <c r="BD54" s="152"/>
      <c r="BE54" s="152"/>
      <c r="BF54" s="152"/>
      <c r="BG54" s="152"/>
      <c r="BH54" s="152"/>
      <c r="BI54" s="152"/>
      <c r="BJ54" s="152"/>
      <c r="BK54" s="153"/>
      <c r="BL54" s="151"/>
      <c r="BM54" s="152"/>
      <c r="BN54" s="152"/>
      <c r="BO54" s="152"/>
      <c r="BP54" s="152"/>
      <c r="BQ54" s="152"/>
      <c r="BR54" s="152"/>
      <c r="BS54" s="152"/>
      <c r="BT54" s="153"/>
      <c r="BU54" s="151"/>
      <c r="BV54" s="152"/>
      <c r="BW54" s="152"/>
      <c r="BX54" s="152"/>
      <c r="BY54" s="152"/>
      <c r="BZ54" s="152"/>
      <c r="CA54" s="152"/>
      <c r="CB54" s="153"/>
    </row>
    <row r="55" spans="1:80" ht="19.5" customHeight="1" x14ac:dyDescent="0.2">
      <c r="A55" s="193" t="s">
        <v>199</v>
      </c>
      <c r="B55" s="194"/>
      <c r="C55" s="194"/>
      <c r="D55" s="194"/>
      <c r="E55" s="194"/>
      <c r="F55" s="194"/>
      <c r="G55" s="194"/>
      <c r="H55" s="194"/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4"/>
      <c r="AC55" s="194"/>
      <c r="AD55" s="194"/>
      <c r="AE55" s="194"/>
      <c r="AF55" s="194"/>
      <c r="AG55" s="194"/>
      <c r="AH55" s="194"/>
      <c r="AI55" s="194"/>
      <c r="AJ55" s="195"/>
      <c r="AK55" s="151"/>
      <c r="AL55" s="152"/>
      <c r="AM55" s="152"/>
      <c r="AN55" s="152"/>
      <c r="AO55" s="152"/>
      <c r="AP55" s="152"/>
      <c r="AQ55" s="152"/>
      <c r="AR55" s="152"/>
      <c r="AS55" s="153"/>
      <c r="AT55" s="151"/>
      <c r="AU55" s="152"/>
      <c r="AV55" s="152"/>
      <c r="AW55" s="152"/>
      <c r="AX55" s="152"/>
      <c r="AY55" s="152"/>
      <c r="AZ55" s="152"/>
      <c r="BA55" s="152"/>
      <c r="BB55" s="153"/>
      <c r="BC55" s="151"/>
      <c r="BD55" s="152"/>
      <c r="BE55" s="152"/>
      <c r="BF55" s="152"/>
      <c r="BG55" s="152"/>
      <c r="BH55" s="152"/>
      <c r="BI55" s="152"/>
      <c r="BJ55" s="152"/>
      <c r="BK55" s="153"/>
      <c r="BL55" s="151"/>
      <c r="BM55" s="152"/>
      <c r="BN55" s="152"/>
      <c r="BO55" s="152"/>
      <c r="BP55" s="152"/>
      <c r="BQ55" s="152"/>
      <c r="BR55" s="152"/>
      <c r="BS55" s="152"/>
      <c r="BT55" s="153"/>
      <c r="BU55" s="151"/>
      <c r="BV55" s="152"/>
      <c r="BW55" s="152"/>
      <c r="BX55" s="152"/>
      <c r="BY55" s="152"/>
      <c r="BZ55" s="152"/>
      <c r="CA55" s="152"/>
      <c r="CB55" s="153"/>
    </row>
    <row r="56" spans="1:80" ht="19.5" customHeight="1" x14ac:dyDescent="0.2">
      <c r="A56" s="193" t="s">
        <v>204</v>
      </c>
      <c r="B56" s="194"/>
      <c r="C56" s="194"/>
      <c r="D56" s="194"/>
      <c r="E56" s="194"/>
      <c r="F56" s="194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  <c r="AI56" s="194"/>
      <c r="AJ56" s="195"/>
      <c r="AK56" s="151"/>
      <c r="AL56" s="152"/>
      <c r="AM56" s="152"/>
      <c r="AN56" s="152"/>
      <c r="AO56" s="152"/>
      <c r="AP56" s="152"/>
      <c r="AQ56" s="152"/>
      <c r="AR56" s="152"/>
      <c r="AS56" s="153"/>
      <c r="AT56" s="151"/>
      <c r="AU56" s="152"/>
      <c r="AV56" s="152"/>
      <c r="AW56" s="152"/>
      <c r="AX56" s="152"/>
      <c r="AY56" s="152"/>
      <c r="AZ56" s="152"/>
      <c r="BA56" s="152"/>
      <c r="BB56" s="153"/>
      <c r="BC56" s="151"/>
      <c r="BD56" s="152"/>
      <c r="BE56" s="152"/>
      <c r="BF56" s="152"/>
      <c r="BG56" s="152"/>
      <c r="BH56" s="152"/>
      <c r="BI56" s="152"/>
      <c r="BJ56" s="152"/>
      <c r="BK56" s="153"/>
      <c r="BL56" s="151"/>
      <c r="BM56" s="152"/>
      <c r="BN56" s="152"/>
      <c r="BO56" s="152"/>
      <c r="BP56" s="152"/>
      <c r="BQ56" s="152"/>
      <c r="BR56" s="152"/>
      <c r="BS56" s="152"/>
      <c r="BT56" s="153"/>
      <c r="BU56" s="151"/>
      <c r="BV56" s="152"/>
      <c r="BW56" s="152"/>
      <c r="BX56" s="152"/>
      <c r="BY56" s="152"/>
      <c r="BZ56" s="152"/>
      <c r="CA56" s="152"/>
      <c r="CB56" s="153"/>
    </row>
    <row r="57" spans="1:80" ht="19.5" customHeight="1" x14ac:dyDescent="0.2">
      <c r="A57" s="193" t="s">
        <v>205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  <c r="L57" s="194"/>
      <c r="M57" s="194"/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4"/>
      <c r="AA57" s="194"/>
      <c r="AB57" s="194"/>
      <c r="AC57" s="194"/>
      <c r="AD57" s="194"/>
      <c r="AE57" s="194"/>
      <c r="AF57" s="194"/>
      <c r="AG57" s="194"/>
      <c r="AH57" s="194"/>
      <c r="AI57" s="194"/>
      <c r="AJ57" s="195"/>
      <c r="AK57" s="151"/>
      <c r="AL57" s="152"/>
      <c r="AM57" s="152"/>
      <c r="AN57" s="152"/>
      <c r="AO57" s="152"/>
      <c r="AP57" s="152"/>
      <c r="AQ57" s="152"/>
      <c r="AR57" s="152"/>
      <c r="AS57" s="153"/>
      <c r="AT57" s="151"/>
      <c r="AU57" s="152"/>
      <c r="AV57" s="152"/>
      <c r="AW57" s="152"/>
      <c r="AX57" s="152"/>
      <c r="AY57" s="152"/>
      <c r="AZ57" s="152"/>
      <c r="BA57" s="152"/>
      <c r="BB57" s="153"/>
      <c r="BC57" s="151"/>
      <c r="BD57" s="152"/>
      <c r="BE57" s="152"/>
      <c r="BF57" s="152"/>
      <c r="BG57" s="152"/>
      <c r="BH57" s="152"/>
      <c r="BI57" s="152"/>
      <c r="BJ57" s="152"/>
      <c r="BK57" s="153"/>
      <c r="BL57" s="151"/>
      <c r="BM57" s="152"/>
      <c r="BN57" s="152"/>
      <c r="BO57" s="152"/>
      <c r="BP57" s="152"/>
      <c r="BQ57" s="152"/>
      <c r="BR57" s="152"/>
      <c r="BS57" s="152"/>
      <c r="BT57" s="153"/>
      <c r="BU57" s="151"/>
      <c r="BV57" s="152"/>
      <c r="BW57" s="152"/>
      <c r="BX57" s="152"/>
      <c r="BY57" s="152"/>
      <c r="BZ57" s="152"/>
      <c r="CA57" s="152"/>
      <c r="CB57" s="153"/>
    </row>
    <row r="58" spans="1:80" ht="19.5" customHeight="1" x14ac:dyDescent="0.2">
      <c r="A58" s="196" t="s">
        <v>206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8"/>
      <c r="AK58" s="124"/>
      <c r="AL58" s="125"/>
      <c r="AM58" s="125"/>
      <c r="AN58" s="125"/>
      <c r="AO58" s="125"/>
      <c r="AP58" s="125"/>
      <c r="AQ58" s="125"/>
      <c r="AR58" s="125"/>
      <c r="AS58" s="126"/>
      <c r="AT58" s="124"/>
      <c r="AU58" s="125"/>
      <c r="AV58" s="125"/>
      <c r="AW58" s="125"/>
      <c r="AX58" s="125"/>
      <c r="AY58" s="125"/>
      <c r="AZ58" s="125"/>
      <c r="BA58" s="125"/>
      <c r="BB58" s="126"/>
      <c r="BC58" s="124"/>
      <c r="BD58" s="125"/>
      <c r="BE58" s="125"/>
      <c r="BF58" s="125"/>
      <c r="BG58" s="125"/>
      <c r="BH58" s="125"/>
      <c r="BI58" s="125"/>
      <c r="BJ58" s="125"/>
      <c r="BK58" s="126"/>
      <c r="BL58" s="124"/>
      <c r="BM58" s="125"/>
      <c r="BN58" s="125"/>
      <c r="BO58" s="125"/>
      <c r="BP58" s="125"/>
      <c r="BQ58" s="125"/>
      <c r="BR58" s="125"/>
      <c r="BS58" s="125"/>
      <c r="BT58" s="126"/>
      <c r="BU58" s="124"/>
      <c r="BV58" s="125"/>
      <c r="BW58" s="125"/>
      <c r="BX58" s="125"/>
      <c r="BY58" s="125"/>
      <c r="BZ58" s="125"/>
      <c r="CA58" s="125"/>
      <c r="CB58" s="126"/>
    </row>
    <row r="59" spans="1:80" ht="19.5" customHeight="1" x14ac:dyDescent="0.2">
      <c r="A59" s="190" t="s">
        <v>207</v>
      </c>
      <c r="B59" s="191"/>
      <c r="C59" s="191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91"/>
      <c r="R59" s="191"/>
      <c r="S59" s="191"/>
      <c r="T59" s="191"/>
      <c r="U59" s="191"/>
      <c r="V59" s="191"/>
      <c r="W59" s="191"/>
      <c r="X59" s="191"/>
      <c r="Y59" s="191"/>
      <c r="Z59" s="191"/>
      <c r="AA59" s="191"/>
      <c r="AB59" s="191"/>
      <c r="AC59" s="191"/>
      <c r="AD59" s="191"/>
      <c r="AE59" s="191"/>
      <c r="AF59" s="191"/>
      <c r="AG59" s="191"/>
      <c r="AH59" s="191"/>
      <c r="AI59" s="191"/>
      <c r="AJ59" s="192"/>
      <c r="AK59" s="157">
        <v>0</v>
      </c>
      <c r="AL59" s="122"/>
      <c r="AM59" s="122"/>
      <c r="AN59" s="122"/>
      <c r="AO59" s="122"/>
      <c r="AP59" s="122"/>
      <c r="AQ59" s="122"/>
      <c r="AR59" s="122"/>
      <c r="AS59" s="123"/>
      <c r="AT59" s="157">
        <v>0</v>
      </c>
      <c r="AU59" s="122"/>
      <c r="AV59" s="122"/>
      <c r="AW59" s="122"/>
      <c r="AX59" s="122"/>
      <c r="AY59" s="122"/>
      <c r="AZ59" s="122"/>
      <c r="BA59" s="122"/>
      <c r="BB59" s="123"/>
      <c r="BC59" s="157">
        <v>100</v>
      </c>
      <c r="BD59" s="122"/>
      <c r="BE59" s="122"/>
      <c r="BF59" s="122"/>
      <c r="BG59" s="122"/>
      <c r="BH59" s="122"/>
      <c r="BI59" s="122"/>
      <c r="BJ59" s="122"/>
      <c r="BK59" s="123"/>
      <c r="BL59" s="157" t="s">
        <v>138</v>
      </c>
      <c r="BM59" s="122"/>
      <c r="BN59" s="122"/>
      <c r="BO59" s="122"/>
      <c r="BP59" s="122"/>
      <c r="BQ59" s="122"/>
      <c r="BR59" s="122"/>
      <c r="BS59" s="122"/>
      <c r="BT59" s="123"/>
      <c r="BU59" s="157">
        <f>BU62/1</f>
        <v>0.2</v>
      </c>
      <c r="BV59" s="122"/>
      <c r="BW59" s="122"/>
      <c r="BX59" s="122"/>
      <c r="BY59" s="122"/>
      <c r="BZ59" s="122"/>
      <c r="CA59" s="122"/>
      <c r="CB59" s="123"/>
    </row>
    <row r="60" spans="1:80" ht="19.5" customHeight="1" x14ac:dyDescent="0.2">
      <c r="A60" s="193" t="s">
        <v>208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  <c r="AI60" s="194"/>
      <c r="AJ60" s="195"/>
      <c r="AK60" s="151"/>
      <c r="AL60" s="152"/>
      <c r="AM60" s="152"/>
      <c r="AN60" s="152"/>
      <c r="AO60" s="152"/>
      <c r="AP60" s="152"/>
      <c r="AQ60" s="152"/>
      <c r="AR60" s="152"/>
      <c r="AS60" s="153"/>
      <c r="AT60" s="151"/>
      <c r="AU60" s="152"/>
      <c r="AV60" s="152"/>
      <c r="AW60" s="152"/>
      <c r="AX60" s="152"/>
      <c r="AY60" s="152"/>
      <c r="AZ60" s="152"/>
      <c r="BA60" s="152"/>
      <c r="BB60" s="153"/>
      <c r="BC60" s="151"/>
      <c r="BD60" s="152"/>
      <c r="BE60" s="152"/>
      <c r="BF60" s="152"/>
      <c r="BG60" s="152"/>
      <c r="BH60" s="152"/>
      <c r="BI60" s="152"/>
      <c r="BJ60" s="152"/>
      <c r="BK60" s="153"/>
      <c r="BL60" s="151"/>
      <c r="BM60" s="152"/>
      <c r="BN60" s="152"/>
      <c r="BO60" s="152"/>
      <c r="BP60" s="152"/>
      <c r="BQ60" s="152"/>
      <c r="BR60" s="152"/>
      <c r="BS60" s="152"/>
      <c r="BT60" s="153"/>
      <c r="BU60" s="151"/>
      <c r="BV60" s="152"/>
      <c r="BW60" s="152"/>
      <c r="BX60" s="152"/>
      <c r="BY60" s="152"/>
      <c r="BZ60" s="152"/>
      <c r="CA60" s="152"/>
      <c r="CB60" s="153"/>
    </row>
    <row r="61" spans="1:80" ht="19.5" customHeight="1" x14ac:dyDescent="0.2">
      <c r="A61" s="196" t="s">
        <v>209</v>
      </c>
      <c r="B61" s="197"/>
      <c r="C61" s="197"/>
      <c r="D61" s="197"/>
      <c r="E61" s="197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8"/>
      <c r="AK61" s="124"/>
      <c r="AL61" s="125"/>
      <c r="AM61" s="125"/>
      <c r="AN61" s="125"/>
      <c r="AO61" s="125"/>
      <c r="AP61" s="125"/>
      <c r="AQ61" s="125"/>
      <c r="AR61" s="125"/>
      <c r="AS61" s="126"/>
      <c r="AT61" s="124"/>
      <c r="AU61" s="125"/>
      <c r="AV61" s="125"/>
      <c r="AW61" s="125"/>
      <c r="AX61" s="125"/>
      <c r="AY61" s="125"/>
      <c r="AZ61" s="125"/>
      <c r="BA61" s="125"/>
      <c r="BB61" s="126"/>
      <c r="BC61" s="124"/>
      <c r="BD61" s="125"/>
      <c r="BE61" s="125"/>
      <c r="BF61" s="125"/>
      <c r="BG61" s="125"/>
      <c r="BH61" s="125"/>
      <c r="BI61" s="125"/>
      <c r="BJ61" s="125"/>
      <c r="BK61" s="126"/>
      <c r="BL61" s="124"/>
      <c r="BM61" s="125"/>
      <c r="BN61" s="125"/>
      <c r="BO61" s="125"/>
      <c r="BP61" s="125"/>
      <c r="BQ61" s="125"/>
      <c r="BR61" s="125"/>
      <c r="BS61" s="125"/>
      <c r="BT61" s="126"/>
      <c r="BU61" s="124"/>
      <c r="BV61" s="125"/>
      <c r="BW61" s="125"/>
      <c r="BX61" s="125"/>
      <c r="BY61" s="125"/>
      <c r="BZ61" s="125"/>
      <c r="CA61" s="125"/>
      <c r="CB61" s="126"/>
    </row>
    <row r="62" spans="1:80" ht="19.5" customHeight="1" x14ac:dyDescent="0.2">
      <c r="A62" s="190" t="s">
        <v>210</v>
      </c>
      <c r="B62" s="191"/>
      <c r="C62" s="191"/>
      <c r="D62" s="191"/>
      <c r="E62" s="191"/>
      <c r="F62" s="191"/>
      <c r="G62" s="191"/>
      <c r="H62" s="191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2"/>
      <c r="AK62" s="157">
        <v>0</v>
      </c>
      <c r="AL62" s="122"/>
      <c r="AM62" s="122"/>
      <c r="AN62" s="122"/>
      <c r="AO62" s="122"/>
      <c r="AP62" s="122"/>
      <c r="AQ62" s="122"/>
      <c r="AR62" s="122"/>
      <c r="AS62" s="123"/>
      <c r="AT62" s="157">
        <v>0</v>
      </c>
      <c r="AU62" s="122"/>
      <c r="AV62" s="122"/>
      <c r="AW62" s="122"/>
      <c r="AX62" s="122"/>
      <c r="AY62" s="122"/>
      <c r="AZ62" s="122"/>
      <c r="BA62" s="122"/>
      <c r="BB62" s="123"/>
      <c r="BC62" s="157">
        <v>100</v>
      </c>
      <c r="BD62" s="122"/>
      <c r="BE62" s="122"/>
      <c r="BF62" s="122"/>
      <c r="BG62" s="122"/>
      <c r="BH62" s="122"/>
      <c r="BI62" s="122"/>
      <c r="BJ62" s="122"/>
      <c r="BK62" s="123"/>
      <c r="BL62" s="157"/>
      <c r="BM62" s="122"/>
      <c r="BN62" s="122"/>
      <c r="BO62" s="122"/>
      <c r="BP62" s="122"/>
      <c r="BQ62" s="122"/>
      <c r="BR62" s="122"/>
      <c r="BS62" s="122"/>
      <c r="BT62" s="123"/>
      <c r="BU62" s="157">
        <v>0.2</v>
      </c>
      <c r="BV62" s="122"/>
      <c r="BW62" s="122"/>
      <c r="BX62" s="122"/>
      <c r="BY62" s="122"/>
      <c r="BZ62" s="122"/>
      <c r="CA62" s="122"/>
      <c r="CB62" s="123"/>
    </row>
    <row r="63" spans="1:80" ht="19.5" customHeight="1" x14ac:dyDescent="0.2">
      <c r="A63" s="193" t="s">
        <v>211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5"/>
      <c r="AK63" s="151"/>
      <c r="AL63" s="152"/>
      <c r="AM63" s="152"/>
      <c r="AN63" s="152"/>
      <c r="AO63" s="152"/>
      <c r="AP63" s="152"/>
      <c r="AQ63" s="152"/>
      <c r="AR63" s="152"/>
      <c r="AS63" s="153"/>
      <c r="AT63" s="151"/>
      <c r="AU63" s="152"/>
      <c r="AV63" s="152"/>
      <c r="AW63" s="152"/>
      <c r="AX63" s="152"/>
      <c r="AY63" s="152"/>
      <c r="AZ63" s="152"/>
      <c r="BA63" s="152"/>
      <c r="BB63" s="153"/>
      <c r="BC63" s="151"/>
      <c r="BD63" s="152"/>
      <c r="BE63" s="152"/>
      <c r="BF63" s="152"/>
      <c r="BG63" s="152"/>
      <c r="BH63" s="152"/>
      <c r="BI63" s="152"/>
      <c r="BJ63" s="152"/>
      <c r="BK63" s="153"/>
      <c r="BL63" s="151"/>
      <c r="BM63" s="152"/>
      <c r="BN63" s="152"/>
      <c r="BO63" s="152"/>
      <c r="BP63" s="152"/>
      <c r="BQ63" s="152"/>
      <c r="BR63" s="152"/>
      <c r="BS63" s="152"/>
      <c r="BT63" s="153"/>
      <c r="BU63" s="151"/>
      <c r="BV63" s="152"/>
      <c r="BW63" s="152"/>
      <c r="BX63" s="152"/>
      <c r="BY63" s="152"/>
      <c r="BZ63" s="152"/>
      <c r="CA63" s="152"/>
      <c r="CB63" s="153"/>
    </row>
    <row r="64" spans="1:80" ht="19.5" customHeight="1" x14ac:dyDescent="0.2">
      <c r="A64" s="193" t="s">
        <v>212</v>
      </c>
      <c r="B64" s="194"/>
      <c r="C64" s="194"/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51"/>
      <c r="AL64" s="152"/>
      <c r="AM64" s="152"/>
      <c r="AN64" s="152"/>
      <c r="AO64" s="152"/>
      <c r="AP64" s="152"/>
      <c r="AQ64" s="152"/>
      <c r="AR64" s="152"/>
      <c r="AS64" s="153"/>
      <c r="AT64" s="151"/>
      <c r="AU64" s="152"/>
      <c r="AV64" s="152"/>
      <c r="AW64" s="152"/>
      <c r="AX64" s="152"/>
      <c r="AY64" s="152"/>
      <c r="AZ64" s="152"/>
      <c r="BA64" s="152"/>
      <c r="BB64" s="153"/>
      <c r="BC64" s="151"/>
      <c r="BD64" s="152"/>
      <c r="BE64" s="152"/>
      <c r="BF64" s="152"/>
      <c r="BG64" s="152"/>
      <c r="BH64" s="152"/>
      <c r="BI64" s="152"/>
      <c r="BJ64" s="152"/>
      <c r="BK64" s="153"/>
      <c r="BL64" s="151"/>
      <c r="BM64" s="152"/>
      <c r="BN64" s="152"/>
      <c r="BO64" s="152"/>
      <c r="BP64" s="152"/>
      <c r="BQ64" s="152"/>
      <c r="BR64" s="152"/>
      <c r="BS64" s="152"/>
      <c r="BT64" s="153"/>
      <c r="BU64" s="151"/>
      <c r="BV64" s="152"/>
      <c r="BW64" s="152"/>
      <c r="BX64" s="152"/>
      <c r="BY64" s="152"/>
      <c r="BZ64" s="152"/>
      <c r="CA64" s="152"/>
      <c r="CB64" s="153"/>
    </row>
    <row r="65" spans="1:89" ht="19.5" customHeight="1" x14ac:dyDescent="0.2">
      <c r="A65" s="193" t="s">
        <v>213</v>
      </c>
      <c r="B65" s="194"/>
      <c r="C65" s="194"/>
      <c r="D65" s="194"/>
      <c r="E65" s="194"/>
      <c r="F65" s="194"/>
      <c r="G65" s="194"/>
      <c r="H65" s="194"/>
      <c r="I65" s="194"/>
      <c r="J65" s="194"/>
      <c r="K65" s="194"/>
      <c r="L65" s="194"/>
      <c r="M65" s="194"/>
      <c r="N65" s="194"/>
      <c r="O65" s="194"/>
      <c r="P65" s="194"/>
      <c r="Q65" s="194"/>
      <c r="R65" s="194"/>
      <c r="S65" s="194"/>
      <c r="T65" s="194"/>
      <c r="U65" s="194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51"/>
      <c r="AL65" s="152"/>
      <c r="AM65" s="152"/>
      <c r="AN65" s="152"/>
      <c r="AO65" s="152"/>
      <c r="AP65" s="152"/>
      <c r="AQ65" s="152"/>
      <c r="AR65" s="152"/>
      <c r="AS65" s="153"/>
      <c r="AT65" s="151"/>
      <c r="AU65" s="152"/>
      <c r="AV65" s="152"/>
      <c r="AW65" s="152"/>
      <c r="AX65" s="152"/>
      <c r="AY65" s="152"/>
      <c r="AZ65" s="152"/>
      <c r="BA65" s="152"/>
      <c r="BB65" s="153"/>
      <c r="BC65" s="151"/>
      <c r="BD65" s="152"/>
      <c r="BE65" s="152"/>
      <c r="BF65" s="152"/>
      <c r="BG65" s="152"/>
      <c r="BH65" s="152"/>
      <c r="BI65" s="152"/>
      <c r="BJ65" s="152"/>
      <c r="BK65" s="153"/>
      <c r="BL65" s="151"/>
      <c r="BM65" s="152"/>
      <c r="BN65" s="152"/>
      <c r="BO65" s="152"/>
      <c r="BP65" s="152"/>
      <c r="BQ65" s="152"/>
      <c r="BR65" s="152"/>
      <c r="BS65" s="152"/>
      <c r="BT65" s="153"/>
      <c r="BU65" s="151"/>
      <c r="BV65" s="152"/>
      <c r="BW65" s="152"/>
      <c r="BX65" s="152"/>
      <c r="BY65" s="152"/>
      <c r="BZ65" s="152"/>
      <c r="CA65" s="152"/>
      <c r="CB65" s="153"/>
    </row>
    <row r="66" spans="1:89" ht="19.5" customHeight="1" x14ac:dyDescent="0.2">
      <c r="A66" s="196" t="s">
        <v>146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8"/>
      <c r="AK66" s="124"/>
      <c r="AL66" s="125"/>
      <c r="AM66" s="125"/>
      <c r="AN66" s="125"/>
      <c r="AO66" s="125"/>
      <c r="AP66" s="125"/>
      <c r="AQ66" s="125"/>
      <c r="AR66" s="125"/>
      <c r="AS66" s="126"/>
      <c r="AT66" s="124"/>
      <c r="AU66" s="125"/>
      <c r="AV66" s="125"/>
      <c r="AW66" s="125"/>
      <c r="AX66" s="125"/>
      <c r="AY66" s="125"/>
      <c r="AZ66" s="125"/>
      <c r="BA66" s="125"/>
      <c r="BB66" s="126"/>
      <c r="BC66" s="124"/>
      <c r="BD66" s="125"/>
      <c r="BE66" s="125"/>
      <c r="BF66" s="125"/>
      <c r="BG66" s="125"/>
      <c r="BH66" s="125"/>
      <c r="BI66" s="125"/>
      <c r="BJ66" s="125"/>
      <c r="BK66" s="126"/>
      <c r="BL66" s="124"/>
      <c r="BM66" s="125"/>
      <c r="BN66" s="125"/>
      <c r="BO66" s="125"/>
      <c r="BP66" s="125"/>
      <c r="BQ66" s="125"/>
      <c r="BR66" s="125"/>
      <c r="BS66" s="125"/>
      <c r="BT66" s="126"/>
      <c r="BU66" s="124"/>
      <c r="BV66" s="125"/>
      <c r="BW66" s="125"/>
      <c r="BX66" s="125"/>
      <c r="BY66" s="125"/>
      <c r="BZ66" s="125"/>
      <c r="CA66" s="125"/>
      <c r="CB66" s="126"/>
    </row>
    <row r="67" spans="1:89" ht="19.5" customHeight="1" x14ac:dyDescent="0.2">
      <c r="A67" s="188" t="s">
        <v>214</v>
      </c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7" t="s">
        <v>57</v>
      </c>
      <c r="AL67" s="187"/>
      <c r="AM67" s="187"/>
      <c r="AN67" s="187"/>
      <c r="AO67" s="187"/>
      <c r="AP67" s="187"/>
      <c r="AQ67" s="187"/>
      <c r="AR67" s="187"/>
      <c r="AS67" s="187"/>
      <c r="AT67" s="187" t="s">
        <v>57</v>
      </c>
      <c r="AU67" s="187"/>
      <c r="AV67" s="187"/>
      <c r="AW67" s="187"/>
      <c r="AX67" s="187"/>
      <c r="AY67" s="187"/>
      <c r="AZ67" s="187"/>
      <c r="BA67" s="187"/>
      <c r="BB67" s="187"/>
      <c r="BC67" s="187" t="s">
        <v>57</v>
      </c>
      <c r="BD67" s="187"/>
      <c r="BE67" s="187"/>
      <c r="BF67" s="187"/>
      <c r="BG67" s="187"/>
      <c r="BH67" s="187"/>
      <c r="BI67" s="187"/>
      <c r="BJ67" s="187"/>
      <c r="BK67" s="187"/>
      <c r="BL67" s="187" t="s">
        <v>57</v>
      </c>
      <c r="BM67" s="187"/>
      <c r="BN67" s="187"/>
      <c r="BO67" s="187"/>
      <c r="BP67" s="187"/>
      <c r="BQ67" s="187"/>
      <c r="BR67" s="187"/>
      <c r="BS67" s="187"/>
      <c r="BT67" s="187"/>
      <c r="BU67" s="180">
        <f>(BU13+BU36+BU43+BU59)/4</f>
        <v>0.42499999999999999</v>
      </c>
      <c r="BV67" s="181"/>
      <c r="BW67" s="181"/>
      <c r="BX67" s="181"/>
      <c r="BY67" s="181"/>
      <c r="BZ67" s="181"/>
      <c r="CA67" s="181"/>
      <c r="CB67" s="182"/>
    </row>
    <row r="78" spans="1:89" ht="15" customHeight="1" x14ac:dyDescent="0.2">
      <c r="A78" s="101" t="s">
        <v>829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 t="s">
        <v>834</v>
      </c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101"/>
      <c r="CC78" s="64"/>
      <c r="CD78" s="64"/>
      <c r="CE78" s="64"/>
      <c r="CF78" s="64"/>
      <c r="CG78" s="64"/>
      <c r="CH78" s="64"/>
      <c r="CI78" s="64"/>
      <c r="CJ78" s="64"/>
      <c r="CK78" s="64"/>
    </row>
    <row r="79" spans="1:89" s="14" customFormat="1" ht="10.5" x14ac:dyDescent="0.25">
      <c r="A79" s="102" t="s">
        <v>831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 t="s">
        <v>832</v>
      </c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 t="s">
        <v>833</v>
      </c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65"/>
      <c r="CD79" s="65"/>
      <c r="CE79" s="65"/>
      <c r="CF79" s="65"/>
      <c r="CG79" s="65"/>
      <c r="CH79" s="65"/>
      <c r="CI79" s="65"/>
      <c r="CJ79" s="65"/>
      <c r="CK79" s="65"/>
    </row>
    <row r="80" spans="1:89" x14ac:dyDescent="0.2">
      <c r="A80" s="64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</row>
    <row r="81" spans="1:89" x14ac:dyDescent="0.2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</row>
    <row r="82" spans="1:89" x14ac:dyDescent="0.2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  <c r="BM82" s="64"/>
      <c r="BN82" s="64"/>
      <c r="BO82" s="64"/>
      <c r="BP82" s="64"/>
      <c r="BQ82" s="64"/>
      <c r="BR82" s="64"/>
      <c r="BS82" s="64"/>
      <c r="BT82" s="64"/>
      <c r="BU82" s="64"/>
      <c r="BV82" s="64"/>
      <c r="BW82" s="64"/>
      <c r="BX82" s="64"/>
      <c r="BY82" s="64"/>
      <c r="BZ82" s="64"/>
      <c r="CA82" s="64"/>
      <c r="CB82" s="64"/>
      <c r="CC82" s="64"/>
      <c r="CD82" s="64"/>
      <c r="CE82" s="64"/>
      <c r="CF82" s="64"/>
      <c r="CG82" s="64"/>
      <c r="CH82" s="64"/>
      <c r="CI82" s="64"/>
      <c r="CJ82" s="64"/>
      <c r="CK82" s="64"/>
    </row>
    <row r="83" spans="1:89" x14ac:dyDescent="0.2">
      <c r="A83" s="64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64"/>
      <c r="BN83" s="64"/>
      <c r="BO83" s="64"/>
      <c r="BP83" s="64"/>
      <c r="BQ83" s="64"/>
      <c r="BR83" s="64"/>
      <c r="BS83" s="64"/>
      <c r="BT83" s="64"/>
      <c r="BU83" s="64"/>
      <c r="BV83" s="64"/>
      <c r="BW83" s="64"/>
      <c r="BX83" s="64"/>
      <c r="BY83" s="64"/>
      <c r="BZ83" s="64"/>
      <c r="CA83" s="64"/>
      <c r="CB83" s="64"/>
      <c r="CC83" s="64"/>
      <c r="CD83" s="64"/>
      <c r="CE83" s="64"/>
      <c r="CF83" s="64"/>
      <c r="CG83" s="64"/>
      <c r="CH83" s="64"/>
      <c r="CI83" s="64"/>
      <c r="CJ83" s="64"/>
      <c r="CK83" s="64"/>
    </row>
  </sheetData>
  <mergeCells count="167">
    <mergeCell ref="A78:AC78"/>
    <mergeCell ref="AD78:BI78"/>
    <mergeCell ref="BJ78:CB78"/>
    <mergeCell ref="A79:AC79"/>
    <mergeCell ref="AD79:BI79"/>
    <mergeCell ref="BJ79:CB79"/>
    <mergeCell ref="A67:AJ67"/>
    <mergeCell ref="AK67:AS67"/>
    <mergeCell ref="AT67:BB67"/>
    <mergeCell ref="BC67:BK67"/>
    <mergeCell ref="BL67:BT67"/>
    <mergeCell ref="BU67:CB67"/>
    <mergeCell ref="A62:AJ62"/>
    <mergeCell ref="AK62:AS66"/>
    <mergeCell ref="AT62:BB66"/>
    <mergeCell ref="BC62:BK66"/>
    <mergeCell ref="BL62:BT66"/>
    <mergeCell ref="BU62:CB66"/>
    <mergeCell ref="A63:AJ63"/>
    <mergeCell ref="A64:AJ64"/>
    <mergeCell ref="A65:AJ65"/>
    <mergeCell ref="A66:AJ66"/>
    <mergeCell ref="A59:AJ59"/>
    <mergeCell ref="AK59:AS61"/>
    <mergeCell ref="AT59:BB61"/>
    <mergeCell ref="BC59:BK61"/>
    <mergeCell ref="BL59:BT61"/>
    <mergeCell ref="BU59:CB61"/>
    <mergeCell ref="A60:AJ60"/>
    <mergeCell ref="A61:AJ61"/>
    <mergeCell ref="BU52:CB58"/>
    <mergeCell ref="A53:AJ53"/>
    <mergeCell ref="A54:AJ54"/>
    <mergeCell ref="A55:AJ55"/>
    <mergeCell ref="A56:AJ56"/>
    <mergeCell ref="A57:AJ57"/>
    <mergeCell ref="A58:AJ58"/>
    <mergeCell ref="A52:AJ52"/>
    <mergeCell ref="AK52:AS58"/>
    <mergeCell ref="AT52:BB58"/>
    <mergeCell ref="BC52:BK58"/>
    <mergeCell ref="BL52:BT58"/>
    <mergeCell ref="BU46:CB46"/>
    <mergeCell ref="A47:AJ47"/>
    <mergeCell ref="AK47:AS51"/>
    <mergeCell ref="AT47:BB51"/>
    <mergeCell ref="BC47:BK51"/>
    <mergeCell ref="BL47:BT51"/>
    <mergeCell ref="BU47:CB51"/>
    <mergeCell ref="A48:AJ48"/>
    <mergeCell ref="A49:AJ49"/>
    <mergeCell ref="A50:AJ50"/>
    <mergeCell ref="A46:AJ46"/>
    <mergeCell ref="AK46:AS46"/>
    <mergeCell ref="AT46:BB46"/>
    <mergeCell ref="BC46:BK46"/>
    <mergeCell ref="BL46:BT46"/>
    <mergeCell ref="A51:AJ51"/>
    <mergeCell ref="A43:AJ43"/>
    <mergeCell ref="AK43:AS45"/>
    <mergeCell ref="AT43:BB45"/>
    <mergeCell ref="BL36:BT38"/>
    <mergeCell ref="BU36:CB38"/>
    <mergeCell ref="A37:AJ37"/>
    <mergeCell ref="A38:AJ38"/>
    <mergeCell ref="A39:AJ39"/>
    <mergeCell ref="AK39:AS42"/>
    <mergeCell ref="AT39:BB42"/>
    <mergeCell ref="BC39:BK42"/>
    <mergeCell ref="BL39:BT42"/>
    <mergeCell ref="BU39:CB42"/>
    <mergeCell ref="BC43:BK45"/>
    <mergeCell ref="BL43:BT45"/>
    <mergeCell ref="BU43:CB45"/>
    <mergeCell ref="A44:AJ44"/>
    <mergeCell ref="A45:AJ45"/>
    <mergeCell ref="A36:AJ36"/>
    <mergeCell ref="AK36:AS38"/>
    <mergeCell ref="AT36:BB38"/>
    <mergeCell ref="BC36:BK38"/>
    <mergeCell ref="A40:AJ40"/>
    <mergeCell ref="BL29:BT35"/>
    <mergeCell ref="BU29:CB35"/>
    <mergeCell ref="A30:AJ30"/>
    <mergeCell ref="A31:AJ31"/>
    <mergeCell ref="A32:AJ32"/>
    <mergeCell ref="A33:AJ33"/>
    <mergeCell ref="A41:AJ41"/>
    <mergeCell ref="A42:AJ42"/>
    <mergeCell ref="A28:AJ28"/>
    <mergeCell ref="AK28:AS28"/>
    <mergeCell ref="AT28:BB28"/>
    <mergeCell ref="BC28:BK28"/>
    <mergeCell ref="BL28:BT28"/>
    <mergeCell ref="BU28:CB28"/>
    <mergeCell ref="A34:AJ34"/>
    <mergeCell ref="A35:AJ35"/>
    <mergeCell ref="A29:AJ29"/>
    <mergeCell ref="AK29:AS35"/>
    <mergeCell ref="AT29:BB35"/>
    <mergeCell ref="BC29:BK35"/>
    <mergeCell ref="A24:AJ24"/>
    <mergeCell ref="AK24:AS27"/>
    <mergeCell ref="AT24:BB27"/>
    <mergeCell ref="BC24:BK27"/>
    <mergeCell ref="BL24:BT27"/>
    <mergeCell ref="BU24:CB27"/>
    <mergeCell ref="A25:AJ25"/>
    <mergeCell ref="A26:AJ26"/>
    <mergeCell ref="A27:AJ27"/>
    <mergeCell ref="A21:AJ21"/>
    <mergeCell ref="AK21:AS23"/>
    <mergeCell ref="AT21:BB23"/>
    <mergeCell ref="BC21:BK23"/>
    <mergeCell ref="BL21:BT23"/>
    <mergeCell ref="BU21:CB23"/>
    <mergeCell ref="A22:AJ22"/>
    <mergeCell ref="A23:AJ23"/>
    <mergeCell ref="A17:AJ17"/>
    <mergeCell ref="AK17:AS20"/>
    <mergeCell ref="AT17:BB20"/>
    <mergeCell ref="BC17:BK20"/>
    <mergeCell ref="BL17:BT20"/>
    <mergeCell ref="BU17:CB20"/>
    <mergeCell ref="A18:AJ18"/>
    <mergeCell ref="A19:AJ19"/>
    <mergeCell ref="A20:AJ20"/>
    <mergeCell ref="A16:AJ16"/>
    <mergeCell ref="AK16:AS16"/>
    <mergeCell ref="AT16:BB16"/>
    <mergeCell ref="BC16:BK16"/>
    <mergeCell ref="BL16:BT16"/>
    <mergeCell ref="BU16:CB16"/>
    <mergeCell ref="A13:AJ13"/>
    <mergeCell ref="AK13:AS15"/>
    <mergeCell ref="AT13:BB15"/>
    <mergeCell ref="BC13:BK15"/>
    <mergeCell ref="BL13:BT15"/>
    <mergeCell ref="BU13:CB15"/>
    <mergeCell ref="A14:AJ14"/>
    <mergeCell ref="A15:AJ15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2" orientation="portrait" r:id="rId1"/>
  <rowBreaks count="1" manualBreakCount="1">
    <brk id="4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F294"/>
  <sheetViews>
    <sheetView topLeftCell="A71" zoomScaleNormal="100" workbookViewId="0">
      <selection activeCell="U107" sqref="U107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287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5" spans="1:80" ht="15" customHeight="1" x14ac:dyDescent="0.25">
      <c r="D5" s="85" t="s">
        <v>11</v>
      </c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</row>
    <row r="6" spans="1:80" s="13" customFormat="1" ht="10.5" x14ac:dyDescent="0.2">
      <c r="D6" s="86" t="s">
        <v>68</v>
      </c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</row>
    <row r="9" spans="1:80" ht="12.75" customHeight="1" x14ac:dyDescent="0.2">
      <c r="A9" s="121" t="s">
        <v>164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3"/>
      <c r="AK9" s="187" t="s">
        <v>29</v>
      </c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21" t="s">
        <v>165</v>
      </c>
      <c r="BD9" s="122"/>
      <c r="BE9" s="122"/>
      <c r="BF9" s="122"/>
      <c r="BG9" s="122"/>
      <c r="BH9" s="122"/>
      <c r="BI9" s="122"/>
      <c r="BJ9" s="122"/>
      <c r="BK9" s="123"/>
      <c r="BL9" s="121" t="s">
        <v>71</v>
      </c>
      <c r="BM9" s="122"/>
      <c r="BN9" s="122"/>
      <c r="BO9" s="122"/>
      <c r="BP9" s="122"/>
      <c r="BQ9" s="122"/>
      <c r="BR9" s="122"/>
      <c r="BS9" s="122"/>
      <c r="BT9" s="123"/>
      <c r="BU9" s="121" t="s">
        <v>72</v>
      </c>
      <c r="BV9" s="122"/>
      <c r="BW9" s="122"/>
      <c r="BX9" s="122"/>
      <c r="BY9" s="122"/>
      <c r="BZ9" s="122"/>
      <c r="CA9" s="122"/>
      <c r="CB9" s="123"/>
    </row>
    <row r="10" spans="1:80" ht="12.75" customHeight="1" x14ac:dyDescent="0.2">
      <c r="A10" s="151" t="s">
        <v>73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3"/>
      <c r="AK10" s="151" t="s">
        <v>74</v>
      </c>
      <c r="AL10" s="152"/>
      <c r="AM10" s="152"/>
      <c r="AN10" s="152"/>
      <c r="AO10" s="152"/>
      <c r="AP10" s="152"/>
      <c r="AQ10" s="152"/>
      <c r="AR10" s="152"/>
      <c r="AS10" s="153"/>
      <c r="AT10" s="151" t="s">
        <v>75</v>
      </c>
      <c r="AU10" s="152"/>
      <c r="AV10" s="152"/>
      <c r="AW10" s="152"/>
      <c r="AX10" s="152"/>
      <c r="AY10" s="152"/>
      <c r="AZ10" s="152"/>
      <c r="BA10" s="152"/>
      <c r="BB10" s="153"/>
      <c r="BC10" s="151" t="s">
        <v>76</v>
      </c>
      <c r="BD10" s="152"/>
      <c r="BE10" s="152"/>
      <c r="BF10" s="152"/>
      <c r="BG10" s="152"/>
      <c r="BH10" s="152"/>
      <c r="BI10" s="152"/>
      <c r="BJ10" s="152"/>
      <c r="BK10" s="153"/>
      <c r="BL10" s="151" t="s">
        <v>77</v>
      </c>
      <c r="BM10" s="152"/>
      <c r="BN10" s="152"/>
      <c r="BO10" s="152"/>
      <c r="BP10" s="152"/>
      <c r="BQ10" s="152"/>
      <c r="BR10" s="152"/>
      <c r="BS10" s="152"/>
      <c r="BT10" s="153"/>
      <c r="BU10" s="151" t="s">
        <v>78</v>
      </c>
      <c r="BV10" s="152"/>
      <c r="BW10" s="152"/>
      <c r="BX10" s="152"/>
      <c r="BY10" s="152"/>
      <c r="BZ10" s="152"/>
      <c r="CA10" s="152"/>
      <c r="CB10" s="153"/>
    </row>
    <row r="11" spans="1:80" ht="12.75" customHeight="1" x14ac:dyDescent="0.2">
      <c r="A11" s="151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3"/>
      <c r="AK11" s="151" t="s">
        <v>79</v>
      </c>
      <c r="AL11" s="152"/>
      <c r="AM11" s="152"/>
      <c r="AN11" s="152"/>
      <c r="AO11" s="152"/>
      <c r="AP11" s="152"/>
      <c r="AQ11" s="152"/>
      <c r="AR11" s="152"/>
      <c r="AS11" s="153"/>
      <c r="AT11" s="151" t="s">
        <v>80</v>
      </c>
      <c r="AU11" s="152"/>
      <c r="AV11" s="152"/>
      <c r="AW11" s="152"/>
      <c r="AX11" s="152"/>
      <c r="AY11" s="152"/>
      <c r="AZ11" s="152"/>
      <c r="BA11" s="152"/>
      <c r="BB11" s="153"/>
      <c r="BC11" s="151"/>
      <c r="BD11" s="152"/>
      <c r="BE11" s="152"/>
      <c r="BF11" s="152"/>
      <c r="BG11" s="152"/>
      <c r="BH11" s="152"/>
      <c r="BI11" s="152"/>
      <c r="BJ11" s="152"/>
      <c r="BK11" s="153"/>
      <c r="BL11" s="151"/>
      <c r="BM11" s="152"/>
      <c r="BN11" s="152"/>
      <c r="BO11" s="152"/>
      <c r="BP11" s="152"/>
      <c r="BQ11" s="152"/>
      <c r="BR11" s="152"/>
      <c r="BS11" s="152"/>
      <c r="BT11" s="153"/>
      <c r="BU11" s="124" t="s">
        <v>81</v>
      </c>
      <c r="BV11" s="125"/>
      <c r="BW11" s="125"/>
      <c r="BX11" s="125"/>
      <c r="BY11" s="125"/>
      <c r="BZ11" s="125"/>
      <c r="CA11" s="125"/>
      <c r="CB11" s="126"/>
    </row>
    <row r="12" spans="1:80" x14ac:dyDescent="0.2">
      <c r="A12" s="167" t="s">
        <v>82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87">
        <v>2</v>
      </c>
      <c r="AL12" s="187"/>
      <c r="AM12" s="187"/>
      <c r="AN12" s="187"/>
      <c r="AO12" s="187"/>
      <c r="AP12" s="187"/>
      <c r="AQ12" s="187"/>
      <c r="AR12" s="187"/>
      <c r="AS12" s="187"/>
      <c r="AT12" s="187">
        <v>3</v>
      </c>
      <c r="AU12" s="187"/>
      <c r="AV12" s="187"/>
      <c r="AW12" s="187"/>
      <c r="AX12" s="187"/>
      <c r="AY12" s="187"/>
      <c r="AZ12" s="187"/>
      <c r="BA12" s="187"/>
      <c r="BB12" s="187"/>
      <c r="BC12" s="187">
        <v>4</v>
      </c>
      <c r="BD12" s="187"/>
      <c r="BE12" s="187"/>
      <c r="BF12" s="187"/>
      <c r="BG12" s="187"/>
      <c r="BH12" s="187"/>
      <c r="BI12" s="187"/>
      <c r="BJ12" s="187"/>
      <c r="BK12" s="187"/>
      <c r="BL12" s="187">
        <v>5</v>
      </c>
      <c r="BM12" s="187"/>
      <c r="BN12" s="187"/>
      <c r="BO12" s="187"/>
      <c r="BP12" s="187"/>
      <c r="BQ12" s="187"/>
      <c r="BR12" s="187"/>
      <c r="BS12" s="187"/>
      <c r="BT12" s="187"/>
      <c r="BU12" s="187">
        <v>6</v>
      </c>
      <c r="BV12" s="187"/>
      <c r="BW12" s="187"/>
      <c r="BX12" s="187"/>
      <c r="BY12" s="187"/>
      <c r="BZ12" s="187"/>
      <c r="CA12" s="187"/>
      <c r="CB12" s="187"/>
    </row>
    <row r="13" spans="1:80" ht="12.75" customHeight="1" x14ac:dyDescent="0.2">
      <c r="A13" s="190" t="s">
        <v>216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2"/>
      <c r="AK13" s="121">
        <v>1</v>
      </c>
      <c r="AL13" s="122"/>
      <c r="AM13" s="122"/>
      <c r="AN13" s="122"/>
      <c r="AO13" s="122"/>
      <c r="AP13" s="122"/>
      <c r="AQ13" s="122"/>
      <c r="AR13" s="122"/>
      <c r="AS13" s="123"/>
      <c r="AT13" s="121">
        <v>1</v>
      </c>
      <c r="AU13" s="122"/>
      <c r="AV13" s="122"/>
      <c r="AW13" s="122"/>
      <c r="AX13" s="122"/>
      <c r="AY13" s="122"/>
      <c r="AZ13" s="122"/>
      <c r="BA13" s="122"/>
      <c r="BB13" s="123"/>
      <c r="BC13" s="121">
        <v>100</v>
      </c>
      <c r="BD13" s="122"/>
      <c r="BE13" s="122"/>
      <c r="BF13" s="122"/>
      <c r="BG13" s="122"/>
      <c r="BH13" s="122"/>
      <c r="BI13" s="122"/>
      <c r="BJ13" s="122"/>
      <c r="BK13" s="123"/>
      <c r="BL13" s="121" t="s">
        <v>89</v>
      </c>
      <c r="BM13" s="122"/>
      <c r="BN13" s="122"/>
      <c r="BO13" s="122"/>
      <c r="BP13" s="122"/>
      <c r="BQ13" s="122"/>
      <c r="BR13" s="122"/>
      <c r="BS13" s="122"/>
      <c r="BT13" s="123"/>
      <c r="BU13" s="121">
        <v>2</v>
      </c>
      <c r="BV13" s="122"/>
      <c r="BW13" s="122"/>
      <c r="BX13" s="122"/>
      <c r="BY13" s="122"/>
      <c r="BZ13" s="122"/>
      <c r="CA13" s="122"/>
      <c r="CB13" s="123"/>
    </row>
    <row r="14" spans="1:80" ht="12.75" customHeight="1" x14ac:dyDescent="0.2">
      <c r="A14" s="193" t="s">
        <v>217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5"/>
      <c r="AK14" s="151"/>
      <c r="AL14" s="152"/>
      <c r="AM14" s="152"/>
      <c r="AN14" s="152"/>
      <c r="AO14" s="152"/>
      <c r="AP14" s="152"/>
      <c r="AQ14" s="152"/>
      <c r="AR14" s="152"/>
      <c r="AS14" s="153"/>
      <c r="AT14" s="151"/>
      <c r="AU14" s="152"/>
      <c r="AV14" s="152"/>
      <c r="AW14" s="152"/>
      <c r="AX14" s="152"/>
      <c r="AY14" s="152"/>
      <c r="AZ14" s="152"/>
      <c r="BA14" s="152"/>
      <c r="BB14" s="153"/>
      <c r="BC14" s="151"/>
      <c r="BD14" s="152"/>
      <c r="BE14" s="152"/>
      <c r="BF14" s="152"/>
      <c r="BG14" s="152"/>
      <c r="BH14" s="152"/>
      <c r="BI14" s="152"/>
      <c r="BJ14" s="152"/>
      <c r="BK14" s="153"/>
      <c r="BL14" s="151"/>
      <c r="BM14" s="152"/>
      <c r="BN14" s="152"/>
      <c r="BO14" s="152"/>
      <c r="BP14" s="152"/>
      <c r="BQ14" s="152"/>
      <c r="BR14" s="152"/>
      <c r="BS14" s="152"/>
      <c r="BT14" s="153"/>
      <c r="BU14" s="151"/>
      <c r="BV14" s="152"/>
      <c r="BW14" s="152"/>
      <c r="BX14" s="152"/>
      <c r="BY14" s="152"/>
      <c r="BZ14" s="152"/>
      <c r="CA14" s="152"/>
      <c r="CB14" s="153"/>
    </row>
    <row r="15" spans="1:80" ht="12.75" customHeight="1" x14ac:dyDescent="0.2">
      <c r="A15" s="193" t="s">
        <v>218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5"/>
      <c r="AK15" s="151"/>
      <c r="AL15" s="152"/>
      <c r="AM15" s="152"/>
      <c r="AN15" s="152"/>
      <c r="AO15" s="152"/>
      <c r="AP15" s="152"/>
      <c r="AQ15" s="152"/>
      <c r="AR15" s="152"/>
      <c r="AS15" s="153"/>
      <c r="AT15" s="151"/>
      <c r="AU15" s="152"/>
      <c r="AV15" s="152"/>
      <c r="AW15" s="152"/>
      <c r="AX15" s="152"/>
      <c r="AY15" s="152"/>
      <c r="AZ15" s="152"/>
      <c r="BA15" s="152"/>
      <c r="BB15" s="153"/>
      <c r="BC15" s="151"/>
      <c r="BD15" s="152"/>
      <c r="BE15" s="152"/>
      <c r="BF15" s="152"/>
      <c r="BG15" s="152"/>
      <c r="BH15" s="152"/>
      <c r="BI15" s="152"/>
      <c r="BJ15" s="152"/>
      <c r="BK15" s="153"/>
      <c r="BL15" s="151"/>
      <c r="BM15" s="152"/>
      <c r="BN15" s="152"/>
      <c r="BO15" s="152"/>
      <c r="BP15" s="152"/>
      <c r="BQ15" s="152"/>
      <c r="BR15" s="152"/>
      <c r="BS15" s="152"/>
      <c r="BT15" s="153"/>
      <c r="BU15" s="151"/>
      <c r="BV15" s="152"/>
      <c r="BW15" s="152"/>
      <c r="BX15" s="152"/>
      <c r="BY15" s="152"/>
      <c r="BZ15" s="152"/>
      <c r="CA15" s="152"/>
      <c r="CB15" s="153"/>
    </row>
    <row r="16" spans="1:80" ht="12.75" customHeight="1" x14ac:dyDescent="0.2">
      <c r="A16" s="193" t="s">
        <v>219</v>
      </c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5"/>
      <c r="AK16" s="151"/>
      <c r="AL16" s="152"/>
      <c r="AM16" s="152"/>
      <c r="AN16" s="152"/>
      <c r="AO16" s="152"/>
      <c r="AP16" s="152"/>
      <c r="AQ16" s="152"/>
      <c r="AR16" s="152"/>
      <c r="AS16" s="153"/>
      <c r="AT16" s="151"/>
      <c r="AU16" s="152"/>
      <c r="AV16" s="152"/>
      <c r="AW16" s="152"/>
      <c r="AX16" s="152"/>
      <c r="AY16" s="152"/>
      <c r="AZ16" s="152"/>
      <c r="BA16" s="152"/>
      <c r="BB16" s="153"/>
      <c r="BC16" s="151"/>
      <c r="BD16" s="152"/>
      <c r="BE16" s="152"/>
      <c r="BF16" s="152"/>
      <c r="BG16" s="152"/>
      <c r="BH16" s="152"/>
      <c r="BI16" s="152"/>
      <c r="BJ16" s="152"/>
      <c r="BK16" s="153"/>
      <c r="BL16" s="151"/>
      <c r="BM16" s="152"/>
      <c r="BN16" s="152"/>
      <c r="BO16" s="152"/>
      <c r="BP16" s="152"/>
      <c r="BQ16" s="152"/>
      <c r="BR16" s="152"/>
      <c r="BS16" s="152"/>
      <c r="BT16" s="153"/>
      <c r="BU16" s="151"/>
      <c r="BV16" s="152"/>
      <c r="BW16" s="152"/>
      <c r="BX16" s="152"/>
      <c r="BY16" s="152"/>
      <c r="BZ16" s="152"/>
      <c r="CA16" s="152"/>
      <c r="CB16" s="153"/>
    </row>
    <row r="17" spans="1:80" ht="12.75" customHeight="1" x14ac:dyDescent="0.2">
      <c r="A17" s="196" t="s">
        <v>118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8"/>
      <c r="AK17" s="124"/>
      <c r="AL17" s="125"/>
      <c r="AM17" s="125"/>
      <c r="AN17" s="125"/>
      <c r="AO17" s="125"/>
      <c r="AP17" s="125"/>
      <c r="AQ17" s="125"/>
      <c r="AR17" s="125"/>
      <c r="AS17" s="126"/>
      <c r="AT17" s="124"/>
      <c r="AU17" s="125"/>
      <c r="AV17" s="125"/>
      <c r="AW17" s="125"/>
      <c r="AX17" s="125"/>
      <c r="AY17" s="125"/>
      <c r="AZ17" s="125"/>
      <c r="BA17" s="125"/>
      <c r="BB17" s="126"/>
      <c r="BC17" s="124"/>
      <c r="BD17" s="125"/>
      <c r="BE17" s="125"/>
      <c r="BF17" s="125"/>
      <c r="BG17" s="125"/>
      <c r="BH17" s="125"/>
      <c r="BI17" s="125"/>
      <c r="BJ17" s="125"/>
      <c r="BK17" s="126"/>
      <c r="BL17" s="124"/>
      <c r="BM17" s="125"/>
      <c r="BN17" s="125"/>
      <c r="BO17" s="125"/>
      <c r="BP17" s="125"/>
      <c r="BQ17" s="125"/>
      <c r="BR17" s="125"/>
      <c r="BS17" s="125"/>
      <c r="BT17" s="126"/>
      <c r="BU17" s="124"/>
      <c r="BV17" s="125"/>
      <c r="BW17" s="125"/>
      <c r="BX17" s="125"/>
      <c r="BY17" s="125"/>
      <c r="BZ17" s="125"/>
      <c r="CA17" s="125"/>
      <c r="CB17" s="126"/>
    </row>
    <row r="18" spans="1:80" ht="12.75" customHeight="1" x14ac:dyDescent="0.2">
      <c r="A18" s="190" t="s">
        <v>220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191"/>
      <c r="U18" s="191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2"/>
      <c r="AK18" s="121" t="s">
        <v>57</v>
      </c>
      <c r="AL18" s="122"/>
      <c r="AM18" s="122"/>
      <c r="AN18" s="122"/>
      <c r="AO18" s="122"/>
      <c r="AP18" s="122"/>
      <c r="AQ18" s="122"/>
      <c r="AR18" s="122"/>
      <c r="AS18" s="123"/>
      <c r="AT18" s="121" t="s">
        <v>57</v>
      </c>
      <c r="AU18" s="122"/>
      <c r="AV18" s="122"/>
      <c r="AW18" s="122"/>
      <c r="AX18" s="122"/>
      <c r="AY18" s="122"/>
      <c r="AZ18" s="122"/>
      <c r="BA18" s="122"/>
      <c r="BB18" s="123"/>
      <c r="BC18" s="121" t="s">
        <v>57</v>
      </c>
      <c r="BD18" s="122"/>
      <c r="BE18" s="122"/>
      <c r="BF18" s="122"/>
      <c r="BG18" s="122"/>
      <c r="BH18" s="122"/>
      <c r="BI18" s="122"/>
      <c r="BJ18" s="122"/>
      <c r="BK18" s="123"/>
      <c r="BL18" s="121" t="s">
        <v>57</v>
      </c>
      <c r="BM18" s="122"/>
      <c r="BN18" s="122"/>
      <c r="BO18" s="122"/>
      <c r="BP18" s="122"/>
      <c r="BQ18" s="122"/>
      <c r="BR18" s="122"/>
      <c r="BS18" s="122"/>
      <c r="BT18" s="123"/>
      <c r="BU18" s="121">
        <f>(BU21+BU26+BU32+BU39+BU46+BU51)/6</f>
        <v>2</v>
      </c>
      <c r="BV18" s="122"/>
      <c r="BW18" s="122"/>
      <c r="BX18" s="122"/>
      <c r="BY18" s="122"/>
      <c r="BZ18" s="122"/>
      <c r="CA18" s="122"/>
      <c r="CB18" s="123"/>
    </row>
    <row r="19" spans="1:80" ht="12.75" customHeight="1" x14ac:dyDescent="0.2">
      <c r="A19" s="196" t="s">
        <v>25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8"/>
      <c r="AK19" s="124"/>
      <c r="AL19" s="125"/>
      <c r="AM19" s="125"/>
      <c r="AN19" s="125"/>
      <c r="AO19" s="125"/>
      <c r="AP19" s="125"/>
      <c r="AQ19" s="125"/>
      <c r="AR19" s="125"/>
      <c r="AS19" s="126"/>
      <c r="AT19" s="124"/>
      <c r="AU19" s="125"/>
      <c r="AV19" s="125"/>
      <c r="AW19" s="125"/>
      <c r="AX19" s="125"/>
      <c r="AY19" s="125"/>
      <c r="AZ19" s="125"/>
      <c r="BA19" s="125"/>
      <c r="BB19" s="126"/>
      <c r="BC19" s="124"/>
      <c r="BD19" s="125"/>
      <c r="BE19" s="125"/>
      <c r="BF19" s="125"/>
      <c r="BG19" s="125"/>
      <c r="BH19" s="125"/>
      <c r="BI19" s="125"/>
      <c r="BJ19" s="125"/>
      <c r="BK19" s="126"/>
      <c r="BL19" s="124"/>
      <c r="BM19" s="125"/>
      <c r="BN19" s="125"/>
      <c r="BO19" s="125"/>
      <c r="BP19" s="125"/>
      <c r="BQ19" s="125"/>
      <c r="BR19" s="125"/>
      <c r="BS19" s="125"/>
      <c r="BT19" s="126"/>
      <c r="BU19" s="124"/>
      <c r="BV19" s="125"/>
      <c r="BW19" s="125"/>
      <c r="BX19" s="125"/>
      <c r="BY19" s="125"/>
      <c r="BZ19" s="125"/>
      <c r="CA19" s="125"/>
      <c r="CB19" s="126"/>
    </row>
    <row r="20" spans="1:80" ht="15" customHeight="1" x14ac:dyDescent="0.2">
      <c r="A20" s="188" t="s">
        <v>87</v>
      </c>
      <c r="B20" s="188"/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89"/>
      <c r="AZ20" s="189"/>
      <c r="BA20" s="189"/>
      <c r="BB20" s="189"/>
      <c r="BC20" s="189"/>
      <c r="BD20" s="189"/>
      <c r="BE20" s="189"/>
      <c r="BF20" s="189"/>
      <c r="BG20" s="189"/>
      <c r="BH20" s="189"/>
      <c r="BI20" s="189"/>
      <c r="BJ20" s="189"/>
      <c r="BK20" s="189"/>
      <c r="BL20" s="187"/>
      <c r="BM20" s="187"/>
      <c r="BN20" s="187"/>
      <c r="BO20" s="187"/>
      <c r="BP20" s="187"/>
      <c r="BQ20" s="187"/>
      <c r="BR20" s="187"/>
      <c r="BS20" s="187"/>
      <c r="BT20" s="187"/>
      <c r="BU20" s="189"/>
      <c r="BV20" s="189"/>
      <c r="BW20" s="189"/>
      <c r="BX20" s="189"/>
      <c r="BY20" s="189"/>
      <c r="BZ20" s="189"/>
      <c r="CA20" s="189"/>
      <c r="CB20" s="189"/>
    </row>
    <row r="21" spans="1:80" ht="12.75" customHeight="1" x14ac:dyDescent="0.2">
      <c r="A21" s="190" t="s">
        <v>221</v>
      </c>
      <c r="B21" s="191"/>
      <c r="C21" s="191"/>
      <c r="D21" s="191"/>
      <c r="E21" s="191"/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2"/>
      <c r="AK21" s="121">
        <v>0</v>
      </c>
      <c r="AL21" s="122"/>
      <c r="AM21" s="122"/>
      <c r="AN21" s="122"/>
      <c r="AO21" s="122"/>
      <c r="AP21" s="122"/>
      <c r="AQ21" s="122"/>
      <c r="AR21" s="122"/>
      <c r="AS21" s="123"/>
      <c r="AT21" s="121">
        <v>0</v>
      </c>
      <c r="AU21" s="122"/>
      <c r="AV21" s="122"/>
      <c r="AW21" s="122"/>
      <c r="AX21" s="122"/>
      <c r="AY21" s="122"/>
      <c r="AZ21" s="122"/>
      <c r="BA21" s="122"/>
      <c r="BB21" s="123"/>
      <c r="BC21" s="121">
        <v>100</v>
      </c>
      <c r="BD21" s="122"/>
      <c r="BE21" s="122"/>
      <c r="BF21" s="122"/>
      <c r="BG21" s="122"/>
      <c r="BH21" s="122"/>
      <c r="BI21" s="122"/>
      <c r="BJ21" s="122"/>
      <c r="BK21" s="123"/>
      <c r="BL21" s="121" t="s">
        <v>138</v>
      </c>
      <c r="BM21" s="122"/>
      <c r="BN21" s="122"/>
      <c r="BO21" s="122"/>
      <c r="BP21" s="122"/>
      <c r="BQ21" s="122"/>
      <c r="BR21" s="122"/>
      <c r="BS21" s="122"/>
      <c r="BT21" s="123"/>
      <c r="BU21" s="121">
        <v>2</v>
      </c>
      <c r="BV21" s="122"/>
      <c r="BW21" s="122"/>
      <c r="BX21" s="122"/>
      <c r="BY21" s="122"/>
      <c r="BZ21" s="122"/>
      <c r="CA21" s="122"/>
      <c r="CB21" s="123"/>
    </row>
    <row r="22" spans="1:80" ht="12.75" customHeight="1" x14ac:dyDescent="0.2">
      <c r="A22" s="193" t="s">
        <v>222</v>
      </c>
      <c r="B22" s="194"/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5"/>
      <c r="AK22" s="151"/>
      <c r="AL22" s="152"/>
      <c r="AM22" s="152"/>
      <c r="AN22" s="152"/>
      <c r="AO22" s="152"/>
      <c r="AP22" s="152"/>
      <c r="AQ22" s="152"/>
      <c r="AR22" s="152"/>
      <c r="AS22" s="153"/>
      <c r="AT22" s="151"/>
      <c r="AU22" s="152"/>
      <c r="AV22" s="152"/>
      <c r="AW22" s="152"/>
      <c r="AX22" s="152"/>
      <c r="AY22" s="152"/>
      <c r="AZ22" s="152"/>
      <c r="BA22" s="152"/>
      <c r="BB22" s="153"/>
      <c r="BC22" s="151"/>
      <c r="BD22" s="152"/>
      <c r="BE22" s="152"/>
      <c r="BF22" s="152"/>
      <c r="BG22" s="152"/>
      <c r="BH22" s="152"/>
      <c r="BI22" s="152"/>
      <c r="BJ22" s="152"/>
      <c r="BK22" s="153"/>
      <c r="BL22" s="151"/>
      <c r="BM22" s="152"/>
      <c r="BN22" s="152"/>
      <c r="BO22" s="152"/>
      <c r="BP22" s="152"/>
      <c r="BQ22" s="152"/>
      <c r="BR22" s="152"/>
      <c r="BS22" s="152"/>
      <c r="BT22" s="153"/>
      <c r="BU22" s="151"/>
      <c r="BV22" s="152"/>
      <c r="BW22" s="152"/>
      <c r="BX22" s="152"/>
      <c r="BY22" s="152"/>
      <c r="BZ22" s="152"/>
      <c r="CA22" s="152"/>
      <c r="CB22" s="153"/>
    </row>
    <row r="23" spans="1:80" ht="12.75" customHeight="1" x14ac:dyDescent="0.2">
      <c r="A23" s="193" t="s">
        <v>223</v>
      </c>
      <c r="B23" s="194"/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5"/>
      <c r="AK23" s="151"/>
      <c r="AL23" s="152"/>
      <c r="AM23" s="152"/>
      <c r="AN23" s="152"/>
      <c r="AO23" s="152"/>
      <c r="AP23" s="152"/>
      <c r="AQ23" s="152"/>
      <c r="AR23" s="152"/>
      <c r="AS23" s="153"/>
      <c r="AT23" s="151"/>
      <c r="AU23" s="152"/>
      <c r="AV23" s="152"/>
      <c r="AW23" s="152"/>
      <c r="AX23" s="152"/>
      <c r="AY23" s="152"/>
      <c r="AZ23" s="152"/>
      <c r="BA23" s="152"/>
      <c r="BB23" s="153"/>
      <c r="BC23" s="151"/>
      <c r="BD23" s="152"/>
      <c r="BE23" s="152"/>
      <c r="BF23" s="152"/>
      <c r="BG23" s="152"/>
      <c r="BH23" s="152"/>
      <c r="BI23" s="152"/>
      <c r="BJ23" s="152"/>
      <c r="BK23" s="153"/>
      <c r="BL23" s="151"/>
      <c r="BM23" s="152"/>
      <c r="BN23" s="152"/>
      <c r="BO23" s="152"/>
      <c r="BP23" s="152"/>
      <c r="BQ23" s="152"/>
      <c r="BR23" s="152"/>
      <c r="BS23" s="152"/>
      <c r="BT23" s="153"/>
      <c r="BU23" s="151"/>
      <c r="BV23" s="152"/>
      <c r="BW23" s="152"/>
      <c r="BX23" s="152"/>
      <c r="BY23" s="152"/>
      <c r="BZ23" s="152"/>
      <c r="CA23" s="152"/>
      <c r="CB23" s="153"/>
    </row>
    <row r="24" spans="1:80" ht="12.75" customHeight="1" x14ac:dyDescent="0.2">
      <c r="A24" s="193" t="s">
        <v>224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5"/>
      <c r="AK24" s="151"/>
      <c r="AL24" s="152"/>
      <c r="AM24" s="152"/>
      <c r="AN24" s="152"/>
      <c r="AO24" s="152"/>
      <c r="AP24" s="152"/>
      <c r="AQ24" s="152"/>
      <c r="AR24" s="152"/>
      <c r="AS24" s="153"/>
      <c r="AT24" s="151"/>
      <c r="AU24" s="152"/>
      <c r="AV24" s="152"/>
      <c r="AW24" s="152"/>
      <c r="AX24" s="152"/>
      <c r="AY24" s="152"/>
      <c r="AZ24" s="152"/>
      <c r="BA24" s="152"/>
      <c r="BB24" s="153"/>
      <c r="BC24" s="151"/>
      <c r="BD24" s="152"/>
      <c r="BE24" s="152"/>
      <c r="BF24" s="152"/>
      <c r="BG24" s="152"/>
      <c r="BH24" s="152"/>
      <c r="BI24" s="152"/>
      <c r="BJ24" s="152"/>
      <c r="BK24" s="153"/>
      <c r="BL24" s="151"/>
      <c r="BM24" s="152"/>
      <c r="BN24" s="152"/>
      <c r="BO24" s="152"/>
      <c r="BP24" s="152"/>
      <c r="BQ24" s="152"/>
      <c r="BR24" s="152"/>
      <c r="BS24" s="152"/>
      <c r="BT24" s="153"/>
      <c r="BU24" s="151"/>
      <c r="BV24" s="152"/>
      <c r="BW24" s="152"/>
      <c r="BX24" s="152"/>
      <c r="BY24" s="152"/>
      <c r="BZ24" s="152"/>
      <c r="CA24" s="152"/>
      <c r="CB24" s="153"/>
    </row>
    <row r="25" spans="1:80" ht="12.75" customHeight="1" x14ac:dyDescent="0.2">
      <c r="A25" s="196" t="s">
        <v>225</v>
      </c>
      <c r="B25" s="197"/>
      <c r="C25" s="197"/>
      <c r="D25" s="197"/>
      <c r="E25" s="197"/>
      <c r="F25" s="197"/>
      <c r="G25" s="197"/>
      <c r="H25" s="197"/>
      <c r="I25" s="197"/>
      <c r="J25" s="197"/>
      <c r="K25" s="197"/>
      <c r="L25" s="197"/>
      <c r="M25" s="197"/>
      <c r="N25" s="197"/>
      <c r="O25" s="197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8"/>
      <c r="AK25" s="124"/>
      <c r="AL25" s="125"/>
      <c r="AM25" s="125"/>
      <c r="AN25" s="125"/>
      <c r="AO25" s="125"/>
      <c r="AP25" s="125"/>
      <c r="AQ25" s="125"/>
      <c r="AR25" s="125"/>
      <c r="AS25" s="126"/>
      <c r="AT25" s="124"/>
      <c r="AU25" s="125"/>
      <c r="AV25" s="125"/>
      <c r="AW25" s="125"/>
      <c r="AX25" s="125"/>
      <c r="AY25" s="125"/>
      <c r="AZ25" s="125"/>
      <c r="BA25" s="125"/>
      <c r="BB25" s="126"/>
      <c r="BC25" s="124"/>
      <c r="BD25" s="125"/>
      <c r="BE25" s="125"/>
      <c r="BF25" s="125"/>
      <c r="BG25" s="125"/>
      <c r="BH25" s="125"/>
      <c r="BI25" s="125"/>
      <c r="BJ25" s="125"/>
      <c r="BK25" s="126"/>
      <c r="BL25" s="124"/>
      <c r="BM25" s="125"/>
      <c r="BN25" s="125"/>
      <c r="BO25" s="125"/>
      <c r="BP25" s="125"/>
      <c r="BQ25" s="125"/>
      <c r="BR25" s="125"/>
      <c r="BS25" s="125"/>
      <c r="BT25" s="126"/>
      <c r="BU25" s="124"/>
      <c r="BV25" s="125"/>
      <c r="BW25" s="125"/>
      <c r="BX25" s="125"/>
      <c r="BY25" s="125"/>
      <c r="BZ25" s="125"/>
      <c r="CA25" s="125"/>
      <c r="CB25" s="126"/>
    </row>
    <row r="26" spans="1:80" ht="12.75" customHeight="1" x14ac:dyDescent="0.2">
      <c r="A26" s="190" t="s">
        <v>226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2"/>
      <c r="AK26" s="157">
        <v>0</v>
      </c>
      <c r="AL26" s="122"/>
      <c r="AM26" s="122"/>
      <c r="AN26" s="122"/>
      <c r="AO26" s="122"/>
      <c r="AP26" s="122"/>
      <c r="AQ26" s="122"/>
      <c r="AR26" s="122"/>
      <c r="AS26" s="123"/>
      <c r="AT26" s="157">
        <v>0</v>
      </c>
      <c r="AU26" s="122"/>
      <c r="AV26" s="122"/>
      <c r="AW26" s="122"/>
      <c r="AX26" s="122"/>
      <c r="AY26" s="122"/>
      <c r="AZ26" s="122"/>
      <c r="BA26" s="122"/>
      <c r="BB26" s="123"/>
      <c r="BC26" s="157">
        <v>100</v>
      </c>
      <c r="BD26" s="122"/>
      <c r="BE26" s="122"/>
      <c r="BF26" s="122"/>
      <c r="BG26" s="122"/>
      <c r="BH26" s="122"/>
      <c r="BI26" s="122"/>
      <c r="BJ26" s="122"/>
      <c r="BK26" s="123"/>
      <c r="BL26" s="157" t="s">
        <v>89</v>
      </c>
      <c r="BM26" s="122"/>
      <c r="BN26" s="122"/>
      <c r="BO26" s="122"/>
      <c r="BP26" s="122"/>
      <c r="BQ26" s="122"/>
      <c r="BR26" s="122"/>
      <c r="BS26" s="122"/>
      <c r="BT26" s="123"/>
      <c r="BU26" s="157">
        <v>2</v>
      </c>
      <c r="BV26" s="122"/>
      <c r="BW26" s="122"/>
      <c r="BX26" s="122"/>
      <c r="BY26" s="122"/>
      <c r="BZ26" s="122"/>
      <c r="CA26" s="122"/>
      <c r="CB26" s="123"/>
    </row>
    <row r="27" spans="1:80" ht="12.75" customHeight="1" x14ac:dyDescent="0.2">
      <c r="A27" s="193" t="s">
        <v>227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5"/>
      <c r="AK27" s="151"/>
      <c r="AL27" s="152"/>
      <c r="AM27" s="152"/>
      <c r="AN27" s="152"/>
      <c r="AO27" s="152"/>
      <c r="AP27" s="152"/>
      <c r="AQ27" s="152"/>
      <c r="AR27" s="152"/>
      <c r="AS27" s="153"/>
      <c r="AT27" s="151"/>
      <c r="AU27" s="152"/>
      <c r="AV27" s="152"/>
      <c r="AW27" s="152"/>
      <c r="AX27" s="152"/>
      <c r="AY27" s="152"/>
      <c r="AZ27" s="152"/>
      <c r="BA27" s="152"/>
      <c r="BB27" s="153"/>
      <c r="BC27" s="151"/>
      <c r="BD27" s="152"/>
      <c r="BE27" s="152"/>
      <c r="BF27" s="152"/>
      <c r="BG27" s="152"/>
      <c r="BH27" s="152"/>
      <c r="BI27" s="152"/>
      <c r="BJ27" s="152"/>
      <c r="BK27" s="153"/>
      <c r="BL27" s="151"/>
      <c r="BM27" s="152"/>
      <c r="BN27" s="152"/>
      <c r="BO27" s="152"/>
      <c r="BP27" s="152"/>
      <c r="BQ27" s="152"/>
      <c r="BR27" s="152"/>
      <c r="BS27" s="152"/>
      <c r="BT27" s="153"/>
      <c r="BU27" s="151"/>
      <c r="BV27" s="152"/>
      <c r="BW27" s="152"/>
      <c r="BX27" s="152"/>
      <c r="BY27" s="152"/>
      <c r="BZ27" s="152"/>
      <c r="CA27" s="152"/>
      <c r="CB27" s="153"/>
    </row>
    <row r="28" spans="1:80" ht="12.75" customHeight="1" x14ac:dyDescent="0.2">
      <c r="A28" s="193" t="s">
        <v>228</v>
      </c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5"/>
      <c r="AK28" s="151"/>
      <c r="AL28" s="152"/>
      <c r="AM28" s="152"/>
      <c r="AN28" s="152"/>
      <c r="AO28" s="152"/>
      <c r="AP28" s="152"/>
      <c r="AQ28" s="152"/>
      <c r="AR28" s="152"/>
      <c r="AS28" s="153"/>
      <c r="AT28" s="151"/>
      <c r="AU28" s="152"/>
      <c r="AV28" s="152"/>
      <c r="AW28" s="152"/>
      <c r="AX28" s="152"/>
      <c r="AY28" s="152"/>
      <c r="AZ28" s="152"/>
      <c r="BA28" s="152"/>
      <c r="BB28" s="153"/>
      <c r="BC28" s="151"/>
      <c r="BD28" s="152"/>
      <c r="BE28" s="152"/>
      <c r="BF28" s="152"/>
      <c r="BG28" s="152"/>
      <c r="BH28" s="152"/>
      <c r="BI28" s="152"/>
      <c r="BJ28" s="152"/>
      <c r="BK28" s="153"/>
      <c r="BL28" s="151"/>
      <c r="BM28" s="152"/>
      <c r="BN28" s="152"/>
      <c r="BO28" s="152"/>
      <c r="BP28" s="152"/>
      <c r="BQ28" s="152"/>
      <c r="BR28" s="152"/>
      <c r="BS28" s="152"/>
      <c r="BT28" s="153"/>
      <c r="BU28" s="151"/>
      <c r="BV28" s="152"/>
      <c r="BW28" s="152"/>
      <c r="BX28" s="152"/>
      <c r="BY28" s="152"/>
      <c r="BZ28" s="152"/>
      <c r="CA28" s="152"/>
      <c r="CB28" s="153"/>
    </row>
    <row r="29" spans="1:80" ht="12.75" customHeight="1" x14ac:dyDescent="0.2">
      <c r="A29" s="193" t="s">
        <v>229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5"/>
      <c r="AK29" s="151"/>
      <c r="AL29" s="152"/>
      <c r="AM29" s="152"/>
      <c r="AN29" s="152"/>
      <c r="AO29" s="152"/>
      <c r="AP29" s="152"/>
      <c r="AQ29" s="152"/>
      <c r="AR29" s="152"/>
      <c r="AS29" s="153"/>
      <c r="AT29" s="151"/>
      <c r="AU29" s="152"/>
      <c r="AV29" s="152"/>
      <c r="AW29" s="152"/>
      <c r="AX29" s="152"/>
      <c r="AY29" s="152"/>
      <c r="AZ29" s="152"/>
      <c r="BA29" s="152"/>
      <c r="BB29" s="153"/>
      <c r="BC29" s="151"/>
      <c r="BD29" s="152"/>
      <c r="BE29" s="152"/>
      <c r="BF29" s="152"/>
      <c r="BG29" s="152"/>
      <c r="BH29" s="152"/>
      <c r="BI29" s="152"/>
      <c r="BJ29" s="152"/>
      <c r="BK29" s="153"/>
      <c r="BL29" s="151"/>
      <c r="BM29" s="152"/>
      <c r="BN29" s="152"/>
      <c r="BO29" s="152"/>
      <c r="BP29" s="152"/>
      <c r="BQ29" s="152"/>
      <c r="BR29" s="152"/>
      <c r="BS29" s="152"/>
      <c r="BT29" s="153"/>
      <c r="BU29" s="151"/>
      <c r="BV29" s="152"/>
      <c r="BW29" s="152"/>
      <c r="BX29" s="152"/>
      <c r="BY29" s="152"/>
      <c r="BZ29" s="152"/>
      <c r="CA29" s="152"/>
      <c r="CB29" s="153"/>
    </row>
    <row r="30" spans="1:80" ht="12.75" customHeight="1" x14ac:dyDescent="0.2">
      <c r="A30" s="193" t="s">
        <v>230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5"/>
      <c r="AK30" s="151"/>
      <c r="AL30" s="152"/>
      <c r="AM30" s="152"/>
      <c r="AN30" s="152"/>
      <c r="AO30" s="152"/>
      <c r="AP30" s="152"/>
      <c r="AQ30" s="152"/>
      <c r="AR30" s="152"/>
      <c r="AS30" s="153"/>
      <c r="AT30" s="151"/>
      <c r="AU30" s="152"/>
      <c r="AV30" s="152"/>
      <c r="AW30" s="152"/>
      <c r="AX30" s="152"/>
      <c r="AY30" s="152"/>
      <c r="AZ30" s="152"/>
      <c r="BA30" s="152"/>
      <c r="BB30" s="153"/>
      <c r="BC30" s="151"/>
      <c r="BD30" s="152"/>
      <c r="BE30" s="152"/>
      <c r="BF30" s="152"/>
      <c r="BG30" s="152"/>
      <c r="BH30" s="152"/>
      <c r="BI30" s="152"/>
      <c r="BJ30" s="152"/>
      <c r="BK30" s="153"/>
      <c r="BL30" s="151"/>
      <c r="BM30" s="152"/>
      <c r="BN30" s="152"/>
      <c r="BO30" s="152"/>
      <c r="BP30" s="152"/>
      <c r="BQ30" s="152"/>
      <c r="BR30" s="152"/>
      <c r="BS30" s="152"/>
      <c r="BT30" s="153"/>
      <c r="BU30" s="151"/>
      <c r="BV30" s="152"/>
      <c r="BW30" s="152"/>
      <c r="BX30" s="152"/>
      <c r="BY30" s="152"/>
      <c r="BZ30" s="152"/>
      <c r="CA30" s="152"/>
      <c r="CB30" s="153"/>
    </row>
    <row r="31" spans="1:80" ht="12.75" customHeight="1" x14ac:dyDescent="0.2">
      <c r="A31" s="196" t="s">
        <v>193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8"/>
      <c r="AK31" s="124"/>
      <c r="AL31" s="125"/>
      <c r="AM31" s="125"/>
      <c r="AN31" s="125"/>
      <c r="AO31" s="125"/>
      <c r="AP31" s="125"/>
      <c r="AQ31" s="125"/>
      <c r="AR31" s="125"/>
      <c r="AS31" s="126"/>
      <c r="AT31" s="124"/>
      <c r="AU31" s="125"/>
      <c r="AV31" s="125"/>
      <c r="AW31" s="125"/>
      <c r="AX31" s="125"/>
      <c r="AY31" s="125"/>
      <c r="AZ31" s="125"/>
      <c r="BA31" s="125"/>
      <c r="BB31" s="126"/>
      <c r="BC31" s="124"/>
      <c r="BD31" s="125"/>
      <c r="BE31" s="125"/>
      <c r="BF31" s="125"/>
      <c r="BG31" s="125"/>
      <c r="BH31" s="125"/>
      <c r="BI31" s="125"/>
      <c r="BJ31" s="125"/>
      <c r="BK31" s="126"/>
      <c r="BL31" s="124"/>
      <c r="BM31" s="125"/>
      <c r="BN31" s="125"/>
      <c r="BO31" s="125"/>
      <c r="BP31" s="125"/>
      <c r="BQ31" s="125"/>
      <c r="BR31" s="125"/>
      <c r="BS31" s="125"/>
      <c r="BT31" s="126"/>
      <c r="BU31" s="124"/>
      <c r="BV31" s="125"/>
      <c r="BW31" s="125"/>
      <c r="BX31" s="125"/>
      <c r="BY31" s="125"/>
      <c r="BZ31" s="125"/>
      <c r="CA31" s="125"/>
      <c r="CB31" s="126"/>
    </row>
    <row r="32" spans="1:80" ht="12.75" customHeight="1" x14ac:dyDescent="0.2">
      <c r="A32" s="190" t="s">
        <v>231</v>
      </c>
      <c r="B32" s="191"/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2"/>
      <c r="AK32" s="157">
        <v>0</v>
      </c>
      <c r="AL32" s="122"/>
      <c r="AM32" s="122"/>
      <c r="AN32" s="122"/>
      <c r="AO32" s="122"/>
      <c r="AP32" s="122"/>
      <c r="AQ32" s="122"/>
      <c r="AR32" s="122"/>
      <c r="AS32" s="123"/>
      <c r="AT32" s="157">
        <v>0</v>
      </c>
      <c r="AU32" s="122"/>
      <c r="AV32" s="122"/>
      <c r="AW32" s="122"/>
      <c r="AX32" s="122"/>
      <c r="AY32" s="122"/>
      <c r="AZ32" s="122"/>
      <c r="BA32" s="122"/>
      <c r="BB32" s="123"/>
      <c r="BC32" s="157">
        <v>100</v>
      </c>
      <c r="BD32" s="122"/>
      <c r="BE32" s="122"/>
      <c r="BF32" s="122"/>
      <c r="BG32" s="122"/>
      <c r="BH32" s="122"/>
      <c r="BI32" s="122"/>
      <c r="BJ32" s="122"/>
      <c r="BK32" s="123"/>
      <c r="BL32" s="121" t="s">
        <v>138</v>
      </c>
      <c r="BM32" s="122"/>
      <c r="BN32" s="122"/>
      <c r="BO32" s="122"/>
      <c r="BP32" s="122"/>
      <c r="BQ32" s="122"/>
      <c r="BR32" s="122"/>
      <c r="BS32" s="122"/>
      <c r="BT32" s="123"/>
      <c r="BU32" s="157">
        <v>2</v>
      </c>
      <c r="BV32" s="122"/>
      <c r="BW32" s="122"/>
      <c r="BX32" s="122"/>
      <c r="BY32" s="122"/>
      <c r="BZ32" s="122"/>
      <c r="CA32" s="122"/>
      <c r="CB32" s="123"/>
    </row>
    <row r="33" spans="1:80" ht="12.75" customHeight="1" x14ac:dyDescent="0.2">
      <c r="A33" s="193" t="s">
        <v>232</v>
      </c>
      <c r="B33" s="194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5"/>
      <c r="AK33" s="151"/>
      <c r="AL33" s="152"/>
      <c r="AM33" s="152"/>
      <c r="AN33" s="152"/>
      <c r="AO33" s="152"/>
      <c r="AP33" s="152"/>
      <c r="AQ33" s="152"/>
      <c r="AR33" s="152"/>
      <c r="AS33" s="153"/>
      <c r="AT33" s="151"/>
      <c r="AU33" s="152"/>
      <c r="AV33" s="152"/>
      <c r="AW33" s="152"/>
      <c r="AX33" s="152"/>
      <c r="AY33" s="152"/>
      <c r="AZ33" s="152"/>
      <c r="BA33" s="152"/>
      <c r="BB33" s="153"/>
      <c r="BC33" s="151"/>
      <c r="BD33" s="152"/>
      <c r="BE33" s="152"/>
      <c r="BF33" s="152"/>
      <c r="BG33" s="152"/>
      <c r="BH33" s="152"/>
      <c r="BI33" s="152"/>
      <c r="BJ33" s="152"/>
      <c r="BK33" s="153"/>
      <c r="BL33" s="151"/>
      <c r="BM33" s="152"/>
      <c r="BN33" s="152"/>
      <c r="BO33" s="152"/>
      <c r="BP33" s="152"/>
      <c r="BQ33" s="152"/>
      <c r="BR33" s="152"/>
      <c r="BS33" s="152"/>
      <c r="BT33" s="153"/>
      <c r="BU33" s="151"/>
      <c r="BV33" s="152"/>
      <c r="BW33" s="152"/>
      <c r="BX33" s="152"/>
      <c r="BY33" s="152"/>
      <c r="BZ33" s="152"/>
      <c r="CA33" s="152"/>
      <c r="CB33" s="153"/>
    </row>
    <row r="34" spans="1:80" ht="12.75" customHeight="1" x14ac:dyDescent="0.2">
      <c r="A34" s="193" t="s">
        <v>233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5"/>
      <c r="AK34" s="151"/>
      <c r="AL34" s="152"/>
      <c r="AM34" s="152"/>
      <c r="AN34" s="152"/>
      <c r="AO34" s="152"/>
      <c r="AP34" s="152"/>
      <c r="AQ34" s="152"/>
      <c r="AR34" s="152"/>
      <c r="AS34" s="153"/>
      <c r="AT34" s="151"/>
      <c r="AU34" s="152"/>
      <c r="AV34" s="152"/>
      <c r="AW34" s="152"/>
      <c r="AX34" s="152"/>
      <c r="AY34" s="152"/>
      <c r="AZ34" s="152"/>
      <c r="BA34" s="152"/>
      <c r="BB34" s="153"/>
      <c r="BC34" s="151"/>
      <c r="BD34" s="152"/>
      <c r="BE34" s="152"/>
      <c r="BF34" s="152"/>
      <c r="BG34" s="152"/>
      <c r="BH34" s="152"/>
      <c r="BI34" s="152"/>
      <c r="BJ34" s="152"/>
      <c r="BK34" s="153"/>
      <c r="BL34" s="151"/>
      <c r="BM34" s="152"/>
      <c r="BN34" s="152"/>
      <c r="BO34" s="152"/>
      <c r="BP34" s="152"/>
      <c r="BQ34" s="152"/>
      <c r="BR34" s="152"/>
      <c r="BS34" s="152"/>
      <c r="BT34" s="153"/>
      <c r="BU34" s="151"/>
      <c r="BV34" s="152"/>
      <c r="BW34" s="152"/>
      <c r="BX34" s="152"/>
      <c r="BY34" s="152"/>
      <c r="BZ34" s="152"/>
      <c r="CA34" s="152"/>
      <c r="CB34" s="153"/>
    </row>
    <row r="35" spans="1:80" ht="12.75" customHeight="1" x14ac:dyDescent="0.2">
      <c r="A35" s="193" t="s">
        <v>234</v>
      </c>
      <c r="B35" s="194"/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4"/>
      <c r="P35" s="194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4"/>
      <c r="AB35" s="194"/>
      <c r="AC35" s="194"/>
      <c r="AD35" s="194"/>
      <c r="AE35" s="194"/>
      <c r="AF35" s="194"/>
      <c r="AG35" s="194"/>
      <c r="AH35" s="194"/>
      <c r="AI35" s="194"/>
      <c r="AJ35" s="195"/>
      <c r="AK35" s="151"/>
      <c r="AL35" s="152"/>
      <c r="AM35" s="152"/>
      <c r="AN35" s="152"/>
      <c r="AO35" s="152"/>
      <c r="AP35" s="152"/>
      <c r="AQ35" s="152"/>
      <c r="AR35" s="152"/>
      <c r="AS35" s="153"/>
      <c r="AT35" s="151"/>
      <c r="AU35" s="152"/>
      <c r="AV35" s="152"/>
      <c r="AW35" s="152"/>
      <c r="AX35" s="152"/>
      <c r="AY35" s="152"/>
      <c r="AZ35" s="152"/>
      <c r="BA35" s="152"/>
      <c r="BB35" s="153"/>
      <c r="BC35" s="151"/>
      <c r="BD35" s="152"/>
      <c r="BE35" s="152"/>
      <c r="BF35" s="152"/>
      <c r="BG35" s="152"/>
      <c r="BH35" s="152"/>
      <c r="BI35" s="152"/>
      <c r="BJ35" s="152"/>
      <c r="BK35" s="153"/>
      <c r="BL35" s="151"/>
      <c r="BM35" s="152"/>
      <c r="BN35" s="152"/>
      <c r="BO35" s="152"/>
      <c r="BP35" s="152"/>
      <c r="BQ35" s="152"/>
      <c r="BR35" s="152"/>
      <c r="BS35" s="152"/>
      <c r="BT35" s="153"/>
      <c r="BU35" s="151"/>
      <c r="BV35" s="152"/>
      <c r="BW35" s="152"/>
      <c r="BX35" s="152"/>
      <c r="BY35" s="152"/>
      <c r="BZ35" s="152"/>
      <c r="CA35" s="152"/>
      <c r="CB35" s="153"/>
    </row>
    <row r="36" spans="1:80" ht="12.75" customHeight="1" x14ac:dyDescent="0.2">
      <c r="A36" s="193" t="s">
        <v>235</v>
      </c>
      <c r="B36" s="194"/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  <c r="AI36" s="194"/>
      <c r="AJ36" s="195"/>
      <c r="AK36" s="151"/>
      <c r="AL36" s="152"/>
      <c r="AM36" s="152"/>
      <c r="AN36" s="152"/>
      <c r="AO36" s="152"/>
      <c r="AP36" s="152"/>
      <c r="AQ36" s="152"/>
      <c r="AR36" s="152"/>
      <c r="AS36" s="153"/>
      <c r="AT36" s="151"/>
      <c r="AU36" s="152"/>
      <c r="AV36" s="152"/>
      <c r="AW36" s="152"/>
      <c r="AX36" s="152"/>
      <c r="AY36" s="152"/>
      <c r="AZ36" s="152"/>
      <c r="BA36" s="152"/>
      <c r="BB36" s="153"/>
      <c r="BC36" s="151"/>
      <c r="BD36" s="152"/>
      <c r="BE36" s="152"/>
      <c r="BF36" s="152"/>
      <c r="BG36" s="152"/>
      <c r="BH36" s="152"/>
      <c r="BI36" s="152"/>
      <c r="BJ36" s="152"/>
      <c r="BK36" s="153"/>
      <c r="BL36" s="151"/>
      <c r="BM36" s="152"/>
      <c r="BN36" s="152"/>
      <c r="BO36" s="152"/>
      <c r="BP36" s="152"/>
      <c r="BQ36" s="152"/>
      <c r="BR36" s="152"/>
      <c r="BS36" s="152"/>
      <c r="BT36" s="153"/>
      <c r="BU36" s="151"/>
      <c r="BV36" s="152"/>
      <c r="BW36" s="152"/>
      <c r="BX36" s="152"/>
      <c r="BY36" s="152"/>
      <c r="BZ36" s="152"/>
      <c r="CA36" s="152"/>
      <c r="CB36" s="153"/>
    </row>
    <row r="37" spans="1:80" ht="12.75" customHeight="1" x14ac:dyDescent="0.2">
      <c r="A37" s="193" t="s">
        <v>236</v>
      </c>
      <c r="B37" s="194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4"/>
      <c r="Z37" s="194"/>
      <c r="AA37" s="194"/>
      <c r="AB37" s="194"/>
      <c r="AC37" s="194"/>
      <c r="AD37" s="194"/>
      <c r="AE37" s="194"/>
      <c r="AF37" s="194"/>
      <c r="AG37" s="194"/>
      <c r="AH37" s="194"/>
      <c r="AI37" s="194"/>
      <c r="AJ37" s="195"/>
      <c r="AK37" s="151"/>
      <c r="AL37" s="152"/>
      <c r="AM37" s="152"/>
      <c r="AN37" s="152"/>
      <c r="AO37" s="152"/>
      <c r="AP37" s="152"/>
      <c r="AQ37" s="152"/>
      <c r="AR37" s="152"/>
      <c r="AS37" s="153"/>
      <c r="AT37" s="151"/>
      <c r="AU37" s="152"/>
      <c r="AV37" s="152"/>
      <c r="AW37" s="152"/>
      <c r="AX37" s="152"/>
      <c r="AY37" s="152"/>
      <c r="AZ37" s="152"/>
      <c r="BA37" s="152"/>
      <c r="BB37" s="153"/>
      <c r="BC37" s="151"/>
      <c r="BD37" s="152"/>
      <c r="BE37" s="152"/>
      <c r="BF37" s="152"/>
      <c r="BG37" s="152"/>
      <c r="BH37" s="152"/>
      <c r="BI37" s="152"/>
      <c r="BJ37" s="152"/>
      <c r="BK37" s="153"/>
      <c r="BL37" s="151"/>
      <c r="BM37" s="152"/>
      <c r="BN37" s="152"/>
      <c r="BO37" s="152"/>
      <c r="BP37" s="152"/>
      <c r="BQ37" s="152"/>
      <c r="BR37" s="152"/>
      <c r="BS37" s="152"/>
      <c r="BT37" s="153"/>
      <c r="BU37" s="151"/>
      <c r="BV37" s="152"/>
      <c r="BW37" s="152"/>
      <c r="BX37" s="152"/>
      <c r="BY37" s="152"/>
      <c r="BZ37" s="152"/>
      <c r="CA37" s="152"/>
      <c r="CB37" s="153"/>
    </row>
    <row r="38" spans="1:80" ht="12.75" customHeight="1" x14ac:dyDescent="0.2">
      <c r="A38" s="196" t="s">
        <v>146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8"/>
      <c r="AK38" s="124"/>
      <c r="AL38" s="125"/>
      <c r="AM38" s="125"/>
      <c r="AN38" s="125"/>
      <c r="AO38" s="125"/>
      <c r="AP38" s="125"/>
      <c r="AQ38" s="125"/>
      <c r="AR38" s="125"/>
      <c r="AS38" s="126"/>
      <c r="AT38" s="124"/>
      <c r="AU38" s="125"/>
      <c r="AV38" s="125"/>
      <c r="AW38" s="125"/>
      <c r="AX38" s="125"/>
      <c r="AY38" s="125"/>
      <c r="AZ38" s="125"/>
      <c r="BA38" s="125"/>
      <c r="BB38" s="126"/>
      <c r="BC38" s="124"/>
      <c r="BD38" s="125"/>
      <c r="BE38" s="125"/>
      <c r="BF38" s="125"/>
      <c r="BG38" s="125"/>
      <c r="BH38" s="125"/>
      <c r="BI38" s="125"/>
      <c r="BJ38" s="125"/>
      <c r="BK38" s="126"/>
      <c r="BL38" s="124"/>
      <c r="BM38" s="125"/>
      <c r="BN38" s="125"/>
      <c r="BO38" s="125"/>
      <c r="BP38" s="125"/>
      <c r="BQ38" s="125"/>
      <c r="BR38" s="125"/>
      <c r="BS38" s="125"/>
      <c r="BT38" s="126"/>
      <c r="BU38" s="124"/>
      <c r="BV38" s="125"/>
      <c r="BW38" s="125"/>
      <c r="BX38" s="125"/>
      <c r="BY38" s="125"/>
      <c r="BZ38" s="125"/>
      <c r="CA38" s="125"/>
      <c r="CB38" s="126"/>
    </row>
    <row r="39" spans="1:80" ht="12.75" customHeight="1" x14ac:dyDescent="0.2">
      <c r="A39" s="190" t="s">
        <v>237</v>
      </c>
      <c r="B39" s="191"/>
      <c r="C39" s="191"/>
      <c r="D39" s="191"/>
      <c r="E39" s="191"/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1"/>
      <c r="Q39" s="191"/>
      <c r="R39" s="191"/>
      <c r="S39" s="191"/>
      <c r="T39" s="191"/>
      <c r="U39" s="191"/>
      <c r="V39" s="191"/>
      <c r="W39" s="191"/>
      <c r="X39" s="191"/>
      <c r="Y39" s="191"/>
      <c r="Z39" s="191"/>
      <c r="AA39" s="191"/>
      <c r="AB39" s="191"/>
      <c r="AC39" s="191"/>
      <c r="AD39" s="191"/>
      <c r="AE39" s="191"/>
      <c r="AF39" s="191"/>
      <c r="AG39" s="191"/>
      <c r="AH39" s="191"/>
      <c r="AI39" s="191"/>
      <c r="AJ39" s="192"/>
      <c r="AK39" s="121">
        <v>0</v>
      </c>
      <c r="AL39" s="122"/>
      <c r="AM39" s="122"/>
      <c r="AN39" s="122"/>
      <c r="AO39" s="122"/>
      <c r="AP39" s="122"/>
      <c r="AQ39" s="122"/>
      <c r="AR39" s="122"/>
      <c r="AS39" s="123"/>
      <c r="AT39" s="121">
        <v>0</v>
      </c>
      <c r="AU39" s="122"/>
      <c r="AV39" s="122"/>
      <c r="AW39" s="122"/>
      <c r="AX39" s="122"/>
      <c r="AY39" s="122"/>
      <c r="AZ39" s="122"/>
      <c r="BA39" s="122"/>
      <c r="BB39" s="123"/>
      <c r="BC39" s="121">
        <v>100</v>
      </c>
      <c r="BD39" s="122"/>
      <c r="BE39" s="122"/>
      <c r="BF39" s="122"/>
      <c r="BG39" s="122"/>
      <c r="BH39" s="122"/>
      <c r="BI39" s="122"/>
      <c r="BJ39" s="122"/>
      <c r="BK39" s="123"/>
      <c r="BL39" s="121" t="s">
        <v>138</v>
      </c>
      <c r="BM39" s="122"/>
      <c r="BN39" s="122"/>
      <c r="BO39" s="122"/>
      <c r="BP39" s="122"/>
      <c r="BQ39" s="122"/>
      <c r="BR39" s="122"/>
      <c r="BS39" s="122"/>
      <c r="BT39" s="123"/>
      <c r="BU39" s="121">
        <v>2</v>
      </c>
      <c r="BV39" s="122"/>
      <c r="BW39" s="122"/>
      <c r="BX39" s="122"/>
      <c r="BY39" s="122"/>
      <c r="BZ39" s="122"/>
      <c r="CA39" s="122"/>
      <c r="CB39" s="123"/>
    </row>
    <row r="40" spans="1:80" ht="12.75" customHeight="1" x14ac:dyDescent="0.2">
      <c r="A40" s="193" t="s">
        <v>238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  <c r="AI40" s="194"/>
      <c r="AJ40" s="195"/>
      <c r="AK40" s="151"/>
      <c r="AL40" s="152"/>
      <c r="AM40" s="152"/>
      <c r="AN40" s="152"/>
      <c r="AO40" s="152"/>
      <c r="AP40" s="152"/>
      <c r="AQ40" s="152"/>
      <c r="AR40" s="152"/>
      <c r="AS40" s="153"/>
      <c r="AT40" s="151"/>
      <c r="AU40" s="152"/>
      <c r="AV40" s="152"/>
      <c r="AW40" s="152"/>
      <c r="AX40" s="152"/>
      <c r="AY40" s="152"/>
      <c r="AZ40" s="152"/>
      <c r="BA40" s="152"/>
      <c r="BB40" s="153"/>
      <c r="BC40" s="151"/>
      <c r="BD40" s="152"/>
      <c r="BE40" s="152"/>
      <c r="BF40" s="152"/>
      <c r="BG40" s="152"/>
      <c r="BH40" s="152"/>
      <c r="BI40" s="152"/>
      <c r="BJ40" s="152"/>
      <c r="BK40" s="153"/>
      <c r="BL40" s="151"/>
      <c r="BM40" s="152"/>
      <c r="BN40" s="152"/>
      <c r="BO40" s="152"/>
      <c r="BP40" s="152"/>
      <c r="BQ40" s="152"/>
      <c r="BR40" s="152"/>
      <c r="BS40" s="152"/>
      <c r="BT40" s="153"/>
      <c r="BU40" s="151"/>
      <c r="BV40" s="152"/>
      <c r="BW40" s="152"/>
      <c r="BX40" s="152"/>
      <c r="BY40" s="152"/>
      <c r="BZ40" s="152"/>
      <c r="CA40" s="152"/>
      <c r="CB40" s="153"/>
    </row>
    <row r="41" spans="1:80" ht="12.75" customHeight="1" x14ac:dyDescent="0.2">
      <c r="A41" s="193" t="s">
        <v>239</v>
      </c>
      <c r="B41" s="194"/>
      <c r="C41" s="194"/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194"/>
      <c r="O41" s="194"/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5"/>
      <c r="AK41" s="151"/>
      <c r="AL41" s="152"/>
      <c r="AM41" s="152"/>
      <c r="AN41" s="152"/>
      <c r="AO41" s="152"/>
      <c r="AP41" s="152"/>
      <c r="AQ41" s="152"/>
      <c r="AR41" s="152"/>
      <c r="AS41" s="153"/>
      <c r="AT41" s="151"/>
      <c r="AU41" s="152"/>
      <c r="AV41" s="152"/>
      <c r="AW41" s="152"/>
      <c r="AX41" s="152"/>
      <c r="AY41" s="152"/>
      <c r="AZ41" s="152"/>
      <c r="BA41" s="152"/>
      <c r="BB41" s="153"/>
      <c r="BC41" s="151"/>
      <c r="BD41" s="152"/>
      <c r="BE41" s="152"/>
      <c r="BF41" s="152"/>
      <c r="BG41" s="152"/>
      <c r="BH41" s="152"/>
      <c r="BI41" s="152"/>
      <c r="BJ41" s="152"/>
      <c r="BK41" s="153"/>
      <c r="BL41" s="151"/>
      <c r="BM41" s="152"/>
      <c r="BN41" s="152"/>
      <c r="BO41" s="152"/>
      <c r="BP41" s="152"/>
      <c r="BQ41" s="152"/>
      <c r="BR41" s="152"/>
      <c r="BS41" s="152"/>
      <c r="BT41" s="153"/>
      <c r="BU41" s="151"/>
      <c r="BV41" s="152"/>
      <c r="BW41" s="152"/>
      <c r="BX41" s="152"/>
      <c r="BY41" s="152"/>
      <c r="BZ41" s="152"/>
      <c r="CA41" s="152"/>
      <c r="CB41" s="153"/>
    </row>
    <row r="42" spans="1:80" ht="12.75" customHeight="1" x14ac:dyDescent="0.2">
      <c r="A42" s="193" t="s">
        <v>240</v>
      </c>
      <c r="B42" s="194"/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5"/>
      <c r="AK42" s="151"/>
      <c r="AL42" s="152"/>
      <c r="AM42" s="152"/>
      <c r="AN42" s="152"/>
      <c r="AO42" s="152"/>
      <c r="AP42" s="152"/>
      <c r="AQ42" s="152"/>
      <c r="AR42" s="152"/>
      <c r="AS42" s="153"/>
      <c r="AT42" s="151"/>
      <c r="AU42" s="152"/>
      <c r="AV42" s="152"/>
      <c r="AW42" s="152"/>
      <c r="AX42" s="152"/>
      <c r="AY42" s="152"/>
      <c r="AZ42" s="152"/>
      <c r="BA42" s="152"/>
      <c r="BB42" s="153"/>
      <c r="BC42" s="151"/>
      <c r="BD42" s="152"/>
      <c r="BE42" s="152"/>
      <c r="BF42" s="152"/>
      <c r="BG42" s="152"/>
      <c r="BH42" s="152"/>
      <c r="BI42" s="152"/>
      <c r="BJ42" s="152"/>
      <c r="BK42" s="153"/>
      <c r="BL42" s="151"/>
      <c r="BM42" s="152"/>
      <c r="BN42" s="152"/>
      <c r="BO42" s="152"/>
      <c r="BP42" s="152"/>
      <c r="BQ42" s="152"/>
      <c r="BR42" s="152"/>
      <c r="BS42" s="152"/>
      <c r="BT42" s="153"/>
      <c r="BU42" s="151"/>
      <c r="BV42" s="152"/>
      <c r="BW42" s="152"/>
      <c r="BX42" s="152"/>
      <c r="BY42" s="152"/>
      <c r="BZ42" s="152"/>
      <c r="CA42" s="152"/>
      <c r="CB42" s="153"/>
    </row>
    <row r="43" spans="1:80" ht="12.75" customHeight="1" x14ac:dyDescent="0.2">
      <c r="A43" s="193" t="s">
        <v>241</v>
      </c>
      <c r="B43" s="194"/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4"/>
      <c r="P43" s="194"/>
      <c r="Q43" s="194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5"/>
      <c r="AK43" s="151"/>
      <c r="AL43" s="152"/>
      <c r="AM43" s="152"/>
      <c r="AN43" s="152"/>
      <c r="AO43" s="152"/>
      <c r="AP43" s="152"/>
      <c r="AQ43" s="152"/>
      <c r="AR43" s="152"/>
      <c r="AS43" s="153"/>
      <c r="AT43" s="151"/>
      <c r="AU43" s="152"/>
      <c r="AV43" s="152"/>
      <c r="AW43" s="152"/>
      <c r="AX43" s="152"/>
      <c r="AY43" s="152"/>
      <c r="AZ43" s="152"/>
      <c r="BA43" s="152"/>
      <c r="BB43" s="153"/>
      <c r="BC43" s="151"/>
      <c r="BD43" s="152"/>
      <c r="BE43" s="152"/>
      <c r="BF43" s="152"/>
      <c r="BG43" s="152"/>
      <c r="BH43" s="152"/>
      <c r="BI43" s="152"/>
      <c r="BJ43" s="152"/>
      <c r="BK43" s="153"/>
      <c r="BL43" s="151"/>
      <c r="BM43" s="152"/>
      <c r="BN43" s="152"/>
      <c r="BO43" s="152"/>
      <c r="BP43" s="152"/>
      <c r="BQ43" s="152"/>
      <c r="BR43" s="152"/>
      <c r="BS43" s="152"/>
      <c r="BT43" s="153"/>
      <c r="BU43" s="151"/>
      <c r="BV43" s="152"/>
      <c r="BW43" s="152"/>
      <c r="BX43" s="152"/>
      <c r="BY43" s="152"/>
      <c r="BZ43" s="152"/>
      <c r="CA43" s="152"/>
      <c r="CB43" s="153"/>
    </row>
    <row r="44" spans="1:80" ht="12.75" customHeight="1" x14ac:dyDescent="0.2">
      <c r="A44" s="193" t="s">
        <v>224</v>
      </c>
      <c r="B44" s="194"/>
      <c r="C44" s="194"/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5"/>
      <c r="AK44" s="151"/>
      <c r="AL44" s="152"/>
      <c r="AM44" s="152"/>
      <c r="AN44" s="152"/>
      <c r="AO44" s="152"/>
      <c r="AP44" s="152"/>
      <c r="AQ44" s="152"/>
      <c r="AR44" s="152"/>
      <c r="AS44" s="153"/>
      <c r="AT44" s="151"/>
      <c r="AU44" s="152"/>
      <c r="AV44" s="152"/>
      <c r="AW44" s="152"/>
      <c r="AX44" s="152"/>
      <c r="AY44" s="152"/>
      <c r="AZ44" s="152"/>
      <c r="BA44" s="152"/>
      <c r="BB44" s="153"/>
      <c r="BC44" s="151"/>
      <c r="BD44" s="152"/>
      <c r="BE44" s="152"/>
      <c r="BF44" s="152"/>
      <c r="BG44" s="152"/>
      <c r="BH44" s="152"/>
      <c r="BI44" s="152"/>
      <c r="BJ44" s="152"/>
      <c r="BK44" s="153"/>
      <c r="BL44" s="151"/>
      <c r="BM44" s="152"/>
      <c r="BN44" s="152"/>
      <c r="BO44" s="152"/>
      <c r="BP44" s="152"/>
      <c r="BQ44" s="152"/>
      <c r="BR44" s="152"/>
      <c r="BS44" s="152"/>
      <c r="BT44" s="153"/>
      <c r="BU44" s="151"/>
      <c r="BV44" s="152"/>
      <c r="BW44" s="152"/>
      <c r="BX44" s="152"/>
      <c r="BY44" s="152"/>
      <c r="BZ44" s="152"/>
      <c r="CA44" s="152"/>
      <c r="CB44" s="153"/>
    </row>
    <row r="45" spans="1:80" ht="12.75" customHeight="1" x14ac:dyDescent="0.2">
      <c r="A45" s="196" t="s">
        <v>225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8"/>
      <c r="AK45" s="124"/>
      <c r="AL45" s="125"/>
      <c r="AM45" s="125"/>
      <c r="AN45" s="125"/>
      <c r="AO45" s="125"/>
      <c r="AP45" s="125"/>
      <c r="AQ45" s="125"/>
      <c r="AR45" s="125"/>
      <c r="AS45" s="126"/>
      <c r="AT45" s="124"/>
      <c r="AU45" s="125"/>
      <c r="AV45" s="125"/>
      <c r="AW45" s="125"/>
      <c r="AX45" s="125"/>
      <c r="AY45" s="125"/>
      <c r="AZ45" s="125"/>
      <c r="BA45" s="125"/>
      <c r="BB45" s="126"/>
      <c r="BC45" s="124"/>
      <c r="BD45" s="125"/>
      <c r="BE45" s="125"/>
      <c r="BF45" s="125"/>
      <c r="BG45" s="125"/>
      <c r="BH45" s="125"/>
      <c r="BI45" s="125"/>
      <c r="BJ45" s="125"/>
      <c r="BK45" s="126"/>
      <c r="BL45" s="124"/>
      <c r="BM45" s="125"/>
      <c r="BN45" s="125"/>
      <c r="BO45" s="125"/>
      <c r="BP45" s="125"/>
      <c r="BQ45" s="125"/>
      <c r="BR45" s="125"/>
      <c r="BS45" s="125"/>
      <c r="BT45" s="126"/>
      <c r="BU45" s="124"/>
      <c r="BV45" s="125"/>
      <c r="BW45" s="125"/>
      <c r="BX45" s="125"/>
      <c r="BY45" s="125"/>
      <c r="BZ45" s="125"/>
      <c r="CA45" s="125"/>
      <c r="CB45" s="126"/>
    </row>
    <row r="46" spans="1:80" ht="12.75" customHeight="1" x14ac:dyDescent="0.2">
      <c r="A46" s="190" t="s">
        <v>242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  <c r="U46" s="191"/>
      <c r="V46" s="191"/>
      <c r="W46" s="191"/>
      <c r="X46" s="191"/>
      <c r="Y46" s="191"/>
      <c r="Z46" s="191"/>
      <c r="AA46" s="191"/>
      <c r="AB46" s="191"/>
      <c r="AC46" s="191"/>
      <c r="AD46" s="191"/>
      <c r="AE46" s="191"/>
      <c r="AF46" s="191"/>
      <c r="AG46" s="191"/>
      <c r="AH46" s="191"/>
      <c r="AI46" s="191"/>
      <c r="AJ46" s="192"/>
      <c r="AK46" s="157">
        <v>0</v>
      </c>
      <c r="AL46" s="122"/>
      <c r="AM46" s="122"/>
      <c r="AN46" s="122"/>
      <c r="AO46" s="122"/>
      <c r="AP46" s="122"/>
      <c r="AQ46" s="122"/>
      <c r="AR46" s="122"/>
      <c r="AS46" s="123"/>
      <c r="AT46" s="157">
        <v>0</v>
      </c>
      <c r="AU46" s="122"/>
      <c r="AV46" s="122"/>
      <c r="AW46" s="122"/>
      <c r="AX46" s="122"/>
      <c r="AY46" s="122"/>
      <c r="AZ46" s="122"/>
      <c r="BA46" s="122"/>
      <c r="BB46" s="123"/>
      <c r="BC46" s="157">
        <v>100</v>
      </c>
      <c r="BD46" s="122"/>
      <c r="BE46" s="122"/>
      <c r="BF46" s="122"/>
      <c r="BG46" s="122"/>
      <c r="BH46" s="122"/>
      <c r="BI46" s="122"/>
      <c r="BJ46" s="122"/>
      <c r="BK46" s="123"/>
      <c r="BL46" s="157" t="s">
        <v>89</v>
      </c>
      <c r="BM46" s="122"/>
      <c r="BN46" s="122"/>
      <c r="BO46" s="122"/>
      <c r="BP46" s="122"/>
      <c r="BQ46" s="122"/>
      <c r="BR46" s="122"/>
      <c r="BS46" s="122"/>
      <c r="BT46" s="123"/>
      <c r="BU46" s="157">
        <v>2</v>
      </c>
      <c r="BV46" s="122"/>
      <c r="BW46" s="122"/>
      <c r="BX46" s="122"/>
      <c r="BY46" s="122"/>
      <c r="BZ46" s="122"/>
      <c r="CA46" s="122"/>
      <c r="CB46" s="123"/>
    </row>
    <row r="47" spans="1:80" ht="12.75" customHeight="1" x14ac:dyDescent="0.2">
      <c r="A47" s="193" t="s">
        <v>243</v>
      </c>
      <c r="B47" s="194"/>
      <c r="C47" s="194"/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5"/>
      <c r="AK47" s="151"/>
      <c r="AL47" s="152"/>
      <c r="AM47" s="152"/>
      <c r="AN47" s="152"/>
      <c r="AO47" s="152"/>
      <c r="AP47" s="152"/>
      <c r="AQ47" s="152"/>
      <c r="AR47" s="152"/>
      <c r="AS47" s="153"/>
      <c r="AT47" s="151"/>
      <c r="AU47" s="152"/>
      <c r="AV47" s="152"/>
      <c r="AW47" s="152"/>
      <c r="AX47" s="152"/>
      <c r="AY47" s="152"/>
      <c r="AZ47" s="152"/>
      <c r="BA47" s="152"/>
      <c r="BB47" s="153"/>
      <c r="BC47" s="151"/>
      <c r="BD47" s="152"/>
      <c r="BE47" s="152"/>
      <c r="BF47" s="152"/>
      <c r="BG47" s="152"/>
      <c r="BH47" s="152"/>
      <c r="BI47" s="152"/>
      <c r="BJ47" s="152"/>
      <c r="BK47" s="153"/>
      <c r="BL47" s="151"/>
      <c r="BM47" s="152"/>
      <c r="BN47" s="152"/>
      <c r="BO47" s="152"/>
      <c r="BP47" s="152"/>
      <c r="BQ47" s="152"/>
      <c r="BR47" s="152"/>
      <c r="BS47" s="152"/>
      <c r="BT47" s="153"/>
      <c r="BU47" s="151"/>
      <c r="BV47" s="152"/>
      <c r="BW47" s="152"/>
      <c r="BX47" s="152"/>
      <c r="BY47" s="152"/>
      <c r="BZ47" s="152"/>
      <c r="CA47" s="152"/>
      <c r="CB47" s="153"/>
    </row>
    <row r="48" spans="1:80" ht="12.75" customHeight="1" x14ac:dyDescent="0.2">
      <c r="A48" s="193" t="s">
        <v>244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5"/>
      <c r="AK48" s="151"/>
      <c r="AL48" s="152"/>
      <c r="AM48" s="152"/>
      <c r="AN48" s="152"/>
      <c r="AO48" s="152"/>
      <c r="AP48" s="152"/>
      <c r="AQ48" s="152"/>
      <c r="AR48" s="152"/>
      <c r="AS48" s="153"/>
      <c r="AT48" s="151"/>
      <c r="AU48" s="152"/>
      <c r="AV48" s="152"/>
      <c r="AW48" s="152"/>
      <c r="AX48" s="152"/>
      <c r="AY48" s="152"/>
      <c r="AZ48" s="152"/>
      <c r="BA48" s="152"/>
      <c r="BB48" s="153"/>
      <c r="BC48" s="151"/>
      <c r="BD48" s="152"/>
      <c r="BE48" s="152"/>
      <c r="BF48" s="152"/>
      <c r="BG48" s="152"/>
      <c r="BH48" s="152"/>
      <c r="BI48" s="152"/>
      <c r="BJ48" s="152"/>
      <c r="BK48" s="153"/>
      <c r="BL48" s="151"/>
      <c r="BM48" s="152"/>
      <c r="BN48" s="152"/>
      <c r="BO48" s="152"/>
      <c r="BP48" s="152"/>
      <c r="BQ48" s="152"/>
      <c r="BR48" s="152"/>
      <c r="BS48" s="152"/>
      <c r="BT48" s="153"/>
      <c r="BU48" s="151"/>
      <c r="BV48" s="152"/>
      <c r="BW48" s="152"/>
      <c r="BX48" s="152"/>
      <c r="BY48" s="152"/>
      <c r="BZ48" s="152"/>
      <c r="CA48" s="152"/>
      <c r="CB48" s="153"/>
    </row>
    <row r="49" spans="1:80" ht="12.75" customHeight="1" x14ac:dyDescent="0.2">
      <c r="A49" s="193" t="s">
        <v>245</v>
      </c>
      <c r="B49" s="194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5"/>
      <c r="AK49" s="151"/>
      <c r="AL49" s="152"/>
      <c r="AM49" s="152"/>
      <c r="AN49" s="152"/>
      <c r="AO49" s="152"/>
      <c r="AP49" s="152"/>
      <c r="AQ49" s="152"/>
      <c r="AR49" s="152"/>
      <c r="AS49" s="153"/>
      <c r="AT49" s="151"/>
      <c r="AU49" s="152"/>
      <c r="AV49" s="152"/>
      <c r="AW49" s="152"/>
      <c r="AX49" s="152"/>
      <c r="AY49" s="152"/>
      <c r="AZ49" s="152"/>
      <c r="BA49" s="152"/>
      <c r="BB49" s="153"/>
      <c r="BC49" s="151"/>
      <c r="BD49" s="152"/>
      <c r="BE49" s="152"/>
      <c r="BF49" s="152"/>
      <c r="BG49" s="152"/>
      <c r="BH49" s="152"/>
      <c r="BI49" s="152"/>
      <c r="BJ49" s="152"/>
      <c r="BK49" s="153"/>
      <c r="BL49" s="151"/>
      <c r="BM49" s="152"/>
      <c r="BN49" s="152"/>
      <c r="BO49" s="152"/>
      <c r="BP49" s="152"/>
      <c r="BQ49" s="152"/>
      <c r="BR49" s="152"/>
      <c r="BS49" s="152"/>
      <c r="BT49" s="153"/>
      <c r="BU49" s="151"/>
      <c r="BV49" s="152"/>
      <c r="BW49" s="152"/>
      <c r="BX49" s="152"/>
      <c r="BY49" s="152"/>
      <c r="BZ49" s="152"/>
      <c r="CA49" s="152"/>
      <c r="CB49" s="153"/>
    </row>
    <row r="50" spans="1:80" ht="12.75" customHeight="1" x14ac:dyDescent="0.2">
      <c r="A50" s="196" t="s">
        <v>225</v>
      </c>
      <c r="B50" s="197"/>
      <c r="C50" s="197"/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197"/>
      <c r="AC50" s="197"/>
      <c r="AD50" s="197"/>
      <c r="AE50" s="197"/>
      <c r="AF50" s="197"/>
      <c r="AG50" s="197"/>
      <c r="AH50" s="197"/>
      <c r="AI50" s="197"/>
      <c r="AJ50" s="198"/>
      <c r="AK50" s="124"/>
      <c r="AL50" s="125"/>
      <c r="AM50" s="125"/>
      <c r="AN50" s="125"/>
      <c r="AO50" s="125"/>
      <c r="AP50" s="125"/>
      <c r="AQ50" s="125"/>
      <c r="AR50" s="125"/>
      <c r="AS50" s="126"/>
      <c r="AT50" s="124"/>
      <c r="AU50" s="125"/>
      <c r="AV50" s="125"/>
      <c r="AW50" s="125"/>
      <c r="AX50" s="125"/>
      <c r="AY50" s="125"/>
      <c r="AZ50" s="125"/>
      <c r="BA50" s="125"/>
      <c r="BB50" s="126"/>
      <c r="BC50" s="124"/>
      <c r="BD50" s="125"/>
      <c r="BE50" s="125"/>
      <c r="BF50" s="125"/>
      <c r="BG50" s="125"/>
      <c r="BH50" s="125"/>
      <c r="BI50" s="125"/>
      <c r="BJ50" s="125"/>
      <c r="BK50" s="126"/>
      <c r="BL50" s="124"/>
      <c r="BM50" s="125"/>
      <c r="BN50" s="125"/>
      <c r="BO50" s="125"/>
      <c r="BP50" s="125"/>
      <c r="BQ50" s="125"/>
      <c r="BR50" s="125"/>
      <c r="BS50" s="125"/>
      <c r="BT50" s="126"/>
      <c r="BU50" s="124"/>
      <c r="BV50" s="125"/>
      <c r="BW50" s="125"/>
      <c r="BX50" s="125"/>
      <c r="BY50" s="125"/>
      <c r="BZ50" s="125"/>
      <c r="CA50" s="125"/>
      <c r="CB50" s="126"/>
    </row>
    <row r="51" spans="1:80" ht="12.75" customHeight="1" x14ac:dyDescent="0.2">
      <c r="A51" s="190" t="s">
        <v>246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2"/>
      <c r="AK51" s="157">
        <v>0</v>
      </c>
      <c r="AL51" s="122"/>
      <c r="AM51" s="122"/>
      <c r="AN51" s="122"/>
      <c r="AO51" s="122"/>
      <c r="AP51" s="122"/>
      <c r="AQ51" s="122"/>
      <c r="AR51" s="122"/>
      <c r="AS51" s="123"/>
      <c r="AT51" s="157">
        <v>0</v>
      </c>
      <c r="AU51" s="122"/>
      <c r="AV51" s="122"/>
      <c r="AW51" s="122"/>
      <c r="AX51" s="122"/>
      <c r="AY51" s="122"/>
      <c r="AZ51" s="122"/>
      <c r="BA51" s="122"/>
      <c r="BB51" s="123"/>
      <c r="BC51" s="157">
        <v>100</v>
      </c>
      <c r="BD51" s="122"/>
      <c r="BE51" s="122"/>
      <c r="BF51" s="122"/>
      <c r="BG51" s="122"/>
      <c r="BH51" s="122"/>
      <c r="BI51" s="122"/>
      <c r="BJ51" s="122"/>
      <c r="BK51" s="123"/>
      <c r="BL51" s="157" t="s">
        <v>89</v>
      </c>
      <c r="BM51" s="122"/>
      <c r="BN51" s="122"/>
      <c r="BO51" s="122"/>
      <c r="BP51" s="122"/>
      <c r="BQ51" s="122"/>
      <c r="BR51" s="122"/>
      <c r="BS51" s="122"/>
      <c r="BT51" s="123"/>
      <c r="BU51" s="157">
        <v>2</v>
      </c>
      <c r="BV51" s="122"/>
      <c r="BW51" s="122"/>
      <c r="BX51" s="122"/>
      <c r="BY51" s="122"/>
      <c r="BZ51" s="122"/>
      <c r="CA51" s="122"/>
      <c r="CB51" s="123"/>
    </row>
    <row r="52" spans="1:80" ht="12.75" customHeight="1" x14ac:dyDescent="0.2">
      <c r="A52" s="193" t="s">
        <v>247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5"/>
      <c r="AK52" s="151"/>
      <c r="AL52" s="152"/>
      <c r="AM52" s="152"/>
      <c r="AN52" s="152"/>
      <c r="AO52" s="152"/>
      <c r="AP52" s="152"/>
      <c r="AQ52" s="152"/>
      <c r="AR52" s="152"/>
      <c r="AS52" s="153"/>
      <c r="AT52" s="151"/>
      <c r="AU52" s="152"/>
      <c r="AV52" s="152"/>
      <c r="AW52" s="152"/>
      <c r="AX52" s="152"/>
      <c r="AY52" s="152"/>
      <c r="AZ52" s="152"/>
      <c r="BA52" s="152"/>
      <c r="BB52" s="153"/>
      <c r="BC52" s="151"/>
      <c r="BD52" s="152"/>
      <c r="BE52" s="152"/>
      <c r="BF52" s="152"/>
      <c r="BG52" s="152"/>
      <c r="BH52" s="152"/>
      <c r="BI52" s="152"/>
      <c r="BJ52" s="152"/>
      <c r="BK52" s="153"/>
      <c r="BL52" s="151"/>
      <c r="BM52" s="152"/>
      <c r="BN52" s="152"/>
      <c r="BO52" s="152"/>
      <c r="BP52" s="152"/>
      <c r="BQ52" s="152"/>
      <c r="BR52" s="152"/>
      <c r="BS52" s="152"/>
      <c r="BT52" s="153"/>
      <c r="BU52" s="151"/>
      <c r="BV52" s="152"/>
      <c r="BW52" s="152"/>
      <c r="BX52" s="152"/>
      <c r="BY52" s="152"/>
      <c r="BZ52" s="152"/>
      <c r="CA52" s="152"/>
      <c r="CB52" s="153"/>
    </row>
    <row r="53" spans="1:80" ht="12.75" customHeight="1" x14ac:dyDescent="0.2">
      <c r="A53" s="193" t="s">
        <v>248</v>
      </c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51"/>
      <c r="AL53" s="152"/>
      <c r="AM53" s="152"/>
      <c r="AN53" s="152"/>
      <c r="AO53" s="152"/>
      <c r="AP53" s="152"/>
      <c r="AQ53" s="152"/>
      <c r="AR53" s="152"/>
      <c r="AS53" s="153"/>
      <c r="AT53" s="151"/>
      <c r="AU53" s="152"/>
      <c r="AV53" s="152"/>
      <c r="AW53" s="152"/>
      <c r="AX53" s="152"/>
      <c r="AY53" s="152"/>
      <c r="AZ53" s="152"/>
      <c r="BA53" s="152"/>
      <c r="BB53" s="153"/>
      <c r="BC53" s="151"/>
      <c r="BD53" s="152"/>
      <c r="BE53" s="152"/>
      <c r="BF53" s="152"/>
      <c r="BG53" s="152"/>
      <c r="BH53" s="152"/>
      <c r="BI53" s="152"/>
      <c r="BJ53" s="152"/>
      <c r="BK53" s="153"/>
      <c r="BL53" s="151"/>
      <c r="BM53" s="152"/>
      <c r="BN53" s="152"/>
      <c r="BO53" s="152"/>
      <c r="BP53" s="152"/>
      <c r="BQ53" s="152"/>
      <c r="BR53" s="152"/>
      <c r="BS53" s="152"/>
      <c r="BT53" s="153"/>
      <c r="BU53" s="151"/>
      <c r="BV53" s="152"/>
      <c r="BW53" s="152"/>
      <c r="BX53" s="152"/>
      <c r="BY53" s="152"/>
      <c r="BZ53" s="152"/>
      <c r="CA53" s="152"/>
      <c r="CB53" s="153"/>
    </row>
    <row r="54" spans="1:80" ht="12.75" customHeight="1" x14ac:dyDescent="0.2">
      <c r="A54" s="196" t="s">
        <v>249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8"/>
      <c r="AK54" s="124"/>
      <c r="AL54" s="125"/>
      <c r="AM54" s="125"/>
      <c r="AN54" s="125"/>
      <c r="AO54" s="125"/>
      <c r="AP54" s="125"/>
      <c r="AQ54" s="125"/>
      <c r="AR54" s="125"/>
      <c r="AS54" s="126"/>
      <c r="AT54" s="124"/>
      <c r="AU54" s="125"/>
      <c r="AV54" s="125"/>
      <c r="AW54" s="125"/>
      <c r="AX54" s="125"/>
      <c r="AY54" s="125"/>
      <c r="AZ54" s="125"/>
      <c r="BA54" s="125"/>
      <c r="BB54" s="126"/>
      <c r="BC54" s="124"/>
      <c r="BD54" s="125"/>
      <c r="BE54" s="125"/>
      <c r="BF54" s="125"/>
      <c r="BG54" s="125"/>
      <c r="BH54" s="125"/>
      <c r="BI54" s="125"/>
      <c r="BJ54" s="125"/>
      <c r="BK54" s="126"/>
      <c r="BL54" s="124"/>
      <c r="BM54" s="125"/>
      <c r="BN54" s="125"/>
      <c r="BO54" s="125"/>
      <c r="BP54" s="125"/>
      <c r="BQ54" s="125"/>
      <c r="BR54" s="125"/>
      <c r="BS54" s="125"/>
      <c r="BT54" s="126"/>
      <c r="BU54" s="124"/>
      <c r="BV54" s="125"/>
      <c r="BW54" s="125"/>
      <c r="BX54" s="125"/>
      <c r="BY54" s="125"/>
      <c r="BZ54" s="125"/>
      <c r="CA54" s="125"/>
      <c r="CB54" s="126"/>
    </row>
    <row r="55" spans="1:80" ht="12.75" customHeight="1" x14ac:dyDescent="0.2">
      <c r="A55" s="190" t="s">
        <v>250</v>
      </c>
      <c r="B55" s="191"/>
      <c r="C55" s="191"/>
      <c r="D55" s="191"/>
      <c r="E55" s="191"/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1"/>
      <c r="Q55" s="191"/>
      <c r="R55" s="191"/>
      <c r="S55" s="191"/>
      <c r="T55" s="191"/>
      <c r="U55" s="191"/>
      <c r="V55" s="191"/>
      <c r="W55" s="191"/>
      <c r="X55" s="191"/>
      <c r="Y55" s="191"/>
      <c r="Z55" s="191"/>
      <c r="AA55" s="191"/>
      <c r="AB55" s="191"/>
      <c r="AC55" s="191"/>
      <c r="AD55" s="191"/>
      <c r="AE55" s="191"/>
      <c r="AF55" s="191"/>
      <c r="AG55" s="191"/>
      <c r="AH55" s="191"/>
      <c r="AI55" s="191"/>
      <c r="AJ55" s="192"/>
      <c r="AK55" s="157" t="s">
        <v>57</v>
      </c>
      <c r="AL55" s="122"/>
      <c r="AM55" s="122"/>
      <c r="AN55" s="122"/>
      <c r="AO55" s="122"/>
      <c r="AP55" s="122"/>
      <c r="AQ55" s="122"/>
      <c r="AR55" s="122"/>
      <c r="AS55" s="123"/>
      <c r="AT55" s="157" t="s">
        <v>57</v>
      </c>
      <c r="AU55" s="122"/>
      <c r="AV55" s="122"/>
      <c r="AW55" s="122"/>
      <c r="AX55" s="122"/>
      <c r="AY55" s="122"/>
      <c r="AZ55" s="122"/>
      <c r="BA55" s="122"/>
      <c r="BB55" s="123"/>
      <c r="BC55" s="157" t="s">
        <v>57</v>
      </c>
      <c r="BD55" s="122"/>
      <c r="BE55" s="122"/>
      <c r="BF55" s="122"/>
      <c r="BG55" s="122"/>
      <c r="BH55" s="122"/>
      <c r="BI55" s="122"/>
      <c r="BJ55" s="122"/>
      <c r="BK55" s="123"/>
      <c r="BL55" s="157" t="s">
        <v>57</v>
      </c>
      <c r="BM55" s="122"/>
      <c r="BN55" s="122"/>
      <c r="BO55" s="122"/>
      <c r="BP55" s="122"/>
      <c r="BQ55" s="122"/>
      <c r="BR55" s="122"/>
      <c r="BS55" s="122"/>
      <c r="BT55" s="123"/>
      <c r="BU55" s="157">
        <f>(BU58+BU61)/2</f>
        <v>2</v>
      </c>
      <c r="BV55" s="122"/>
      <c r="BW55" s="122"/>
      <c r="BX55" s="122"/>
      <c r="BY55" s="122"/>
      <c r="BZ55" s="122"/>
      <c r="CA55" s="122"/>
      <c r="CB55" s="123"/>
    </row>
    <row r="56" spans="1:80" ht="12.75" customHeight="1" x14ac:dyDescent="0.2">
      <c r="A56" s="196" t="s">
        <v>251</v>
      </c>
      <c r="B56" s="197"/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8"/>
      <c r="AK56" s="124"/>
      <c r="AL56" s="125"/>
      <c r="AM56" s="125"/>
      <c r="AN56" s="125"/>
      <c r="AO56" s="125"/>
      <c r="AP56" s="125"/>
      <c r="AQ56" s="125"/>
      <c r="AR56" s="125"/>
      <c r="AS56" s="126"/>
      <c r="AT56" s="124"/>
      <c r="AU56" s="125"/>
      <c r="AV56" s="125"/>
      <c r="AW56" s="125"/>
      <c r="AX56" s="125"/>
      <c r="AY56" s="125"/>
      <c r="AZ56" s="125"/>
      <c r="BA56" s="125"/>
      <c r="BB56" s="126"/>
      <c r="BC56" s="124"/>
      <c r="BD56" s="125"/>
      <c r="BE56" s="125"/>
      <c r="BF56" s="125"/>
      <c r="BG56" s="125"/>
      <c r="BH56" s="125"/>
      <c r="BI56" s="125"/>
      <c r="BJ56" s="125"/>
      <c r="BK56" s="126"/>
      <c r="BL56" s="124"/>
      <c r="BM56" s="125"/>
      <c r="BN56" s="125"/>
      <c r="BO56" s="125"/>
      <c r="BP56" s="125"/>
      <c r="BQ56" s="125"/>
      <c r="BR56" s="125"/>
      <c r="BS56" s="125"/>
      <c r="BT56" s="126"/>
      <c r="BU56" s="124"/>
      <c r="BV56" s="125"/>
      <c r="BW56" s="125"/>
      <c r="BX56" s="125"/>
      <c r="BY56" s="125"/>
      <c r="BZ56" s="125"/>
      <c r="CA56" s="125"/>
      <c r="CB56" s="126"/>
    </row>
    <row r="57" spans="1:80" ht="15" customHeight="1" x14ac:dyDescent="0.2">
      <c r="A57" s="188" t="s">
        <v>87</v>
      </c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9"/>
      <c r="AL57" s="189"/>
      <c r="AM57" s="189"/>
      <c r="AN57" s="189"/>
      <c r="AO57" s="189"/>
      <c r="AP57" s="189"/>
      <c r="AQ57" s="189"/>
      <c r="AR57" s="189"/>
      <c r="AS57" s="189"/>
      <c r="AT57" s="189"/>
      <c r="AU57" s="189"/>
      <c r="AV57" s="189"/>
      <c r="AW57" s="189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7"/>
      <c r="BM57" s="187"/>
      <c r="BN57" s="187"/>
      <c r="BO57" s="187"/>
      <c r="BP57" s="187"/>
      <c r="BQ57" s="187"/>
      <c r="BR57" s="187"/>
      <c r="BS57" s="187"/>
      <c r="BT57" s="187"/>
      <c r="BU57" s="189"/>
      <c r="BV57" s="189"/>
      <c r="BW57" s="189"/>
      <c r="BX57" s="189"/>
      <c r="BY57" s="189"/>
      <c r="BZ57" s="189"/>
      <c r="CA57" s="189"/>
      <c r="CB57" s="189"/>
    </row>
    <row r="58" spans="1:80" ht="12.75" customHeight="1" x14ac:dyDescent="0.2">
      <c r="A58" s="190" t="s">
        <v>252</v>
      </c>
      <c r="B58" s="191"/>
      <c r="C58" s="191"/>
      <c r="D58" s="191"/>
      <c r="E58" s="191"/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1"/>
      <c r="Q58" s="191"/>
      <c r="R58" s="191"/>
      <c r="S58" s="191"/>
      <c r="T58" s="191"/>
      <c r="U58" s="191"/>
      <c r="V58" s="191"/>
      <c r="W58" s="191"/>
      <c r="X58" s="191"/>
      <c r="Y58" s="191"/>
      <c r="Z58" s="191"/>
      <c r="AA58" s="191"/>
      <c r="AB58" s="191"/>
      <c r="AC58" s="191"/>
      <c r="AD58" s="191"/>
      <c r="AE58" s="191"/>
      <c r="AF58" s="191"/>
      <c r="AG58" s="191"/>
      <c r="AH58" s="191"/>
      <c r="AI58" s="191"/>
      <c r="AJ58" s="192"/>
      <c r="AK58" s="157">
        <v>0</v>
      </c>
      <c r="AL58" s="122"/>
      <c r="AM58" s="122"/>
      <c r="AN58" s="122"/>
      <c r="AO58" s="122"/>
      <c r="AP58" s="122"/>
      <c r="AQ58" s="122"/>
      <c r="AR58" s="122"/>
      <c r="AS58" s="123"/>
      <c r="AT58" s="157">
        <v>0</v>
      </c>
      <c r="AU58" s="122"/>
      <c r="AV58" s="122"/>
      <c r="AW58" s="122"/>
      <c r="AX58" s="122"/>
      <c r="AY58" s="122"/>
      <c r="AZ58" s="122"/>
      <c r="BA58" s="122"/>
      <c r="BB58" s="123"/>
      <c r="BC58" s="157">
        <v>100</v>
      </c>
      <c r="BD58" s="122"/>
      <c r="BE58" s="122"/>
      <c r="BF58" s="122"/>
      <c r="BG58" s="122"/>
      <c r="BH58" s="122"/>
      <c r="BI58" s="122"/>
      <c r="BJ58" s="122"/>
      <c r="BK58" s="123"/>
      <c r="BL58" s="157" t="s">
        <v>138</v>
      </c>
      <c r="BM58" s="122"/>
      <c r="BN58" s="122"/>
      <c r="BO58" s="122"/>
      <c r="BP58" s="122"/>
      <c r="BQ58" s="122"/>
      <c r="BR58" s="122"/>
      <c r="BS58" s="122"/>
      <c r="BT58" s="123"/>
      <c r="BU58" s="157">
        <v>2</v>
      </c>
      <c r="BV58" s="122"/>
      <c r="BW58" s="122"/>
      <c r="BX58" s="122"/>
      <c r="BY58" s="122"/>
      <c r="BZ58" s="122"/>
      <c r="CA58" s="122"/>
      <c r="CB58" s="123"/>
    </row>
    <row r="59" spans="1:80" ht="12.75" customHeight="1" x14ac:dyDescent="0.2">
      <c r="A59" s="193" t="s">
        <v>253</v>
      </c>
      <c r="B59" s="194"/>
      <c r="C59" s="194"/>
      <c r="D59" s="194"/>
      <c r="E59" s="194"/>
      <c r="F59" s="194"/>
      <c r="G59" s="194"/>
      <c r="H59" s="194"/>
      <c r="I59" s="194"/>
      <c r="J59" s="194"/>
      <c r="K59" s="194"/>
      <c r="L59" s="194"/>
      <c r="M59" s="194"/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4"/>
      <c r="AA59" s="194"/>
      <c r="AB59" s="194"/>
      <c r="AC59" s="194"/>
      <c r="AD59" s="194"/>
      <c r="AE59" s="194"/>
      <c r="AF59" s="194"/>
      <c r="AG59" s="194"/>
      <c r="AH59" s="194"/>
      <c r="AI59" s="194"/>
      <c r="AJ59" s="195"/>
      <c r="AK59" s="151"/>
      <c r="AL59" s="152"/>
      <c r="AM59" s="152"/>
      <c r="AN59" s="152"/>
      <c r="AO59" s="152"/>
      <c r="AP59" s="152"/>
      <c r="AQ59" s="152"/>
      <c r="AR59" s="152"/>
      <c r="AS59" s="153"/>
      <c r="AT59" s="151"/>
      <c r="AU59" s="152"/>
      <c r="AV59" s="152"/>
      <c r="AW59" s="152"/>
      <c r="AX59" s="152"/>
      <c r="AY59" s="152"/>
      <c r="AZ59" s="152"/>
      <c r="BA59" s="152"/>
      <c r="BB59" s="153"/>
      <c r="BC59" s="151"/>
      <c r="BD59" s="152"/>
      <c r="BE59" s="152"/>
      <c r="BF59" s="152"/>
      <c r="BG59" s="152"/>
      <c r="BH59" s="152"/>
      <c r="BI59" s="152"/>
      <c r="BJ59" s="152"/>
      <c r="BK59" s="153"/>
      <c r="BL59" s="151"/>
      <c r="BM59" s="152"/>
      <c r="BN59" s="152"/>
      <c r="BO59" s="152"/>
      <c r="BP59" s="152"/>
      <c r="BQ59" s="152"/>
      <c r="BR59" s="152"/>
      <c r="BS59" s="152"/>
      <c r="BT59" s="153"/>
      <c r="BU59" s="151"/>
      <c r="BV59" s="152"/>
      <c r="BW59" s="152"/>
      <c r="BX59" s="152"/>
      <c r="BY59" s="152"/>
      <c r="BZ59" s="152"/>
      <c r="CA59" s="152"/>
      <c r="CB59" s="153"/>
    </row>
    <row r="60" spans="1:80" ht="12.75" customHeight="1" x14ac:dyDescent="0.2">
      <c r="A60" s="196" t="s">
        <v>254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8"/>
      <c r="AK60" s="124"/>
      <c r="AL60" s="125"/>
      <c r="AM60" s="125"/>
      <c r="AN60" s="125"/>
      <c r="AO60" s="125"/>
      <c r="AP60" s="125"/>
      <c r="AQ60" s="125"/>
      <c r="AR60" s="125"/>
      <c r="AS60" s="126"/>
      <c r="AT60" s="124"/>
      <c r="AU60" s="125"/>
      <c r="AV60" s="125"/>
      <c r="AW60" s="125"/>
      <c r="AX60" s="125"/>
      <c r="AY60" s="125"/>
      <c r="AZ60" s="125"/>
      <c r="BA60" s="125"/>
      <c r="BB60" s="126"/>
      <c r="BC60" s="124"/>
      <c r="BD60" s="125"/>
      <c r="BE60" s="125"/>
      <c r="BF60" s="125"/>
      <c r="BG60" s="125"/>
      <c r="BH60" s="125"/>
      <c r="BI60" s="125"/>
      <c r="BJ60" s="125"/>
      <c r="BK60" s="126"/>
      <c r="BL60" s="124"/>
      <c r="BM60" s="125"/>
      <c r="BN60" s="125"/>
      <c r="BO60" s="125"/>
      <c r="BP60" s="125"/>
      <c r="BQ60" s="125"/>
      <c r="BR60" s="125"/>
      <c r="BS60" s="125"/>
      <c r="BT60" s="126"/>
      <c r="BU60" s="124"/>
      <c r="BV60" s="125"/>
      <c r="BW60" s="125"/>
      <c r="BX60" s="125"/>
      <c r="BY60" s="125"/>
      <c r="BZ60" s="125"/>
      <c r="CA60" s="125"/>
      <c r="CB60" s="126"/>
    </row>
    <row r="61" spans="1:80" ht="12.75" customHeight="1" x14ac:dyDescent="0.2">
      <c r="A61" s="190" t="s">
        <v>255</v>
      </c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1"/>
      <c r="W61" s="191"/>
      <c r="X61" s="191"/>
      <c r="Y61" s="191"/>
      <c r="Z61" s="191"/>
      <c r="AA61" s="191"/>
      <c r="AB61" s="191"/>
      <c r="AC61" s="191"/>
      <c r="AD61" s="191"/>
      <c r="AE61" s="191"/>
      <c r="AF61" s="191"/>
      <c r="AG61" s="191"/>
      <c r="AH61" s="191"/>
      <c r="AI61" s="191"/>
      <c r="AJ61" s="192"/>
      <c r="AK61" s="157" t="s">
        <v>57</v>
      </c>
      <c r="AL61" s="122"/>
      <c r="AM61" s="122"/>
      <c r="AN61" s="122"/>
      <c r="AO61" s="122"/>
      <c r="AP61" s="122"/>
      <c r="AQ61" s="122"/>
      <c r="AR61" s="122"/>
      <c r="AS61" s="123"/>
      <c r="AT61" s="157" t="s">
        <v>57</v>
      </c>
      <c r="AU61" s="122"/>
      <c r="AV61" s="122"/>
      <c r="AW61" s="122"/>
      <c r="AX61" s="122"/>
      <c r="AY61" s="122"/>
      <c r="AZ61" s="122"/>
      <c r="BA61" s="122"/>
      <c r="BB61" s="123"/>
      <c r="BC61" s="157">
        <f>SUM(BC65:BK72)/4</f>
        <v>100</v>
      </c>
      <c r="BD61" s="122"/>
      <c r="BE61" s="122"/>
      <c r="BF61" s="122"/>
      <c r="BG61" s="122"/>
      <c r="BH61" s="122"/>
      <c r="BI61" s="122"/>
      <c r="BJ61" s="122"/>
      <c r="BK61" s="123"/>
      <c r="BL61" s="157" t="s">
        <v>89</v>
      </c>
      <c r="BM61" s="122"/>
      <c r="BN61" s="122"/>
      <c r="BO61" s="122"/>
      <c r="BP61" s="122"/>
      <c r="BQ61" s="122"/>
      <c r="BR61" s="122"/>
      <c r="BS61" s="122"/>
      <c r="BT61" s="123"/>
      <c r="BU61" s="157">
        <v>2</v>
      </c>
      <c r="BV61" s="122"/>
      <c r="BW61" s="122"/>
      <c r="BX61" s="122"/>
      <c r="BY61" s="122"/>
      <c r="BZ61" s="122"/>
      <c r="CA61" s="122"/>
      <c r="CB61" s="123"/>
    </row>
    <row r="62" spans="1:80" ht="12.75" customHeight="1" x14ac:dyDescent="0.2">
      <c r="A62" s="193" t="s">
        <v>256</v>
      </c>
      <c r="B62" s="194"/>
      <c r="C62" s="194"/>
      <c r="D62" s="194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5"/>
      <c r="AK62" s="151"/>
      <c r="AL62" s="152"/>
      <c r="AM62" s="152"/>
      <c r="AN62" s="152"/>
      <c r="AO62" s="152"/>
      <c r="AP62" s="152"/>
      <c r="AQ62" s="152"/>
      <c r="AR62" s="152"/>
      <c r="AS62" s="153"/>
      <c r="AT62" s="151"/>
      <c r="AU62" s="152"/>
      <c r="AV62" s="152"/>
      <c r="AW62" s="152"/>
      <c r="AX62" s="152"/>
      <c r="AY62" s="152"/>
      <c r="AZ62" s="152"/>
      <c r="BA62" s="152"/>
      <c r="BB62" s="153"/>
      <c r="BC62" s="151"/>
      <c r="BD62" s="152"/>
      <c r="BE62" s="152"/>
      <c r="BF62" s="152"/>
      <c r="BG62" s="152"/>
      <c r="BH62" s="152"/>
      <c r="BI62" s="152"/>
      <c r="BJ62" s="152"/>
      <c r="BK62" s="153"/>
      <c r="BL62" s="151"/>
      <c r="BM62" s="152"/>
      <c r="BN62" s="152"/>
      <c r="BO62" s="152"/>
      <c r="BP62" s="152"/>
      <c r="BQ62" s="152"/>
      <c r="BR62" s="152"/>
      <c r="BS62" s="152"/>
      <c r="BT62" s="153"/>
      <c r="BU62" s="151"/>
      <c r="BV62" s="152"/>
      <c r="BW62" s="152"/>
      <c r="BX62" s="152"/>
      <c r="BY62" s="152"/>
      <c r="BZ62" s="152"/>
      <c r="CA62" s="152"/>
      <c r="CB62" s="153"/>
    </row>
    <row r="63" spans="1:80" ht="12.75" customHeight="1" x14ac:dyDescent="0.2">
      <c r="A63" s="193" t="s">
        <v>257</v>
      </c>
      <c r="B63" s="194"/>
      <c r="C63" s="194"/>
      <c r="D63" s="194"/>
      <c r="E63" s="194"/>
      <c r="F63" s="194"/>
      <c r="G63" s="194"/>
      <c r="H63" s="194"/>
      <c r="I63" s="194"/>
      <c r="J63" s="194"/>
      <c r="K63" s="194"/>
      <c r="L63" s="194"/>
      <c r="M63" s="194"/>
      <c r="N63" s="194"/>
      <c r="O63" s="194"/>
      <c r="P63" s="194"/>
      <c r="Q63" s="194"/>
      <c r="R63" s="194"/>
      <c r="S63" s="194"/>
      <c r="T63" s="194"/>
      <c r="U63" s="194"/>
      <c r="V63" s="194"/>
      <c r="W63" s="194"/>
      <c r="X63" s="194"/>
      <c r="Y63" s="194"/>
      <c r="Z63" s="194"/>
      <c r="AA63" s="194"/>
      <c r="AB63" s="194"/>
      <c r="AC63" s="194"/>
      <c r="AD63" s="194"/>
      <c r="AE63" s="194"/>
      <c r="AF63" s="194"/>
      <c r="AG63" s="194"/>
      <c r="AH63" s="194"/>
      <c r="AI63" s="194"/>
      <c r="AJ63" s="195"/>
      <c r="AK63" s="151"/>
      <c r="AL63" s="152"/>
      <c r="AM63" s="152"/>
      <c r="AN63" s="152"/>
      <c r="AO63" s="152"/>
      <c r="AP63" s="152"/>
      <c r="AQ63" s="152"/>
      <c r="AR63" s="152"/>
      <c r="AS63" s="153"/>
      <c r="AT63" s="151"/>
      <c r="AU63" s="152"/>
      <c r="AV63" s="152"/>
      <c r="AW63" s="152"/>
      <c r="AX63" s="152"/>
      <c r="AY63" s="152"/>
      <c r="AZ63" s="152"/>
      <c r="BA63" s="152"/>
      <c r="BB63" s="153"/>
      <c r="BC63" s="151"/>
      <c r="BD63" s="152"/>
      <c r="BE63" s="152"/>
      <c r="BF63" s="152"/>
      <c r="BG63" s="152"/>
      <c r="BH63" s="152"/>
      <c r="BI63" s="152"/>
      <c r="BJ63" s="152"/>
      <c r="BK63" s="153"/>
      <c r="BL63" s="151"/>
      <c r="BM63" s="152"/>
      <c r="BN63" s="152"/>
      <c r="BO63" s="152"/>
      <c r="BP63" s="152"/>
      <c r="BQ63" s="152"/>
      <c r="BR63" s="152"/>
      <c r="BS63" s="152"/>
      <c r="BT63" s="153"/>
      <c r="BU63" s="151"/>
      <c r="BV63" s="152"/>
      <c r="BW63" s="152"/>
      <c r="BX63" s="152"/>
      <c r="BY63" s="152"/>
      <c r="BZ63" s="152"/>
      <c r="CA63" s="152"/>
      <c r="CB63" s="153"/>
    </row>
    <row r="64" spans="1:80" ht="12.75" customHeight="1" x14ac:dyDescent="0.2">
      <c r="A64" s="196" t="s">
        <v>258</v>
      </c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8"/>
      <c r="AK64" s="124"/>
      <c r="AL64" s="125"/>
      <c r="AM64" s="125"/>
      <c r="AN64" s="125"/>
      <c r="AO64" s="125"/>
      <c r="AP64" s="125"/>
      <c r="AQ64" s="125"/>
      <c r="AR64" s="125"/>
      <c r="AS64" s="126"/>
      <c r="AT64" s="124"/>
      <c r="AU64" s="125"/>
      <c r="AV64" s="125"/>
      <c r="AW64" s="125"/>
      <c r="AX64" s="125"/>
      <c r="AY64" s="125"/>
      <c r="AZ64" s="125"/>
      <c r="BA64" s="125"/>
      <c r="BB64" s="126"/>
      <c r="BC64" s="124"/>
      <c r="BD64" s="125"/>
      <c r="BE64" s="125"/>
      <c r="BF64" s="125"/>
      <c r="BG64" s="125"/>
      <c r="BH64" s="125"/>
      <c r="BI64" s="125"/>
      <c r="BJ64" s="125"/>
      <c r="BK64" s="126"/>
      <c r="BL64" s="124"/>
      <c r="BM64" s="125"/>
      <c r="BN64" s="125"/>
      <c r="BO64" s="125"/>
      <c r="BP64" s="125"/>
      <c r="BQ64" s="125"/>
      <c r="BR64" s="125"/>
      <c r="BS64" s="125"/>
      <c r="BT64" s="126"/>
      <c r="BU64" s="124"/>
      <c r="BV64" s="125"/>
      <c r="BW64" s="125"/>
      <c r="BX64" s="125"/>
      <c r="BY64" s="125"/>
      <c r="BZ64" s="125"/>
      <c r="CA64" s="125"/>
      <c r="CB64" s="126"/>
    </row>
    <row r="65" spans="1:80" ht="12.75" customHeight="1" x14ac:dyDescent="0.2">
      <c r="A65" s="190" t="s">
        <v>259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192"/>
      <c r="AK65" s="157">
        <v>0</v>
      </c>
      <c r="AL65" s="122"/>
      <c r="AM65" s="122"/>
      <c r="AN65" s="122"/>
      <c r="AO65" s="122"/>
      <c r="AP65" s="122"/>
      <c r="AQ65" s="122"/>
      <c r="AR65" s="122"/>
      <c r="AS65" s="123"/>
      <c r="AT65" s="157">
        <v>0</v>
      </c>
      <c r="AU65" s="122"/>
      <c r="AV65" s="122"/>
      <c r="AW65" s="122"/>
      <c r="AX65" s="122"/>
      <c r="AY65" s="122"/>
      <c r="AZ65" s="122"/>
      <c r="BA65" s="122"/>
      <c r="BB65" s="123"/>
      <c r="BC65" s="157">
        <v>100</v>
      </c>
      <c r="BD65" s="122"/>
      <c r="BE65" s="122"/>
      <c r="BF65" s="122"/>
      <c r="BG65" s="122"/>
      <c r="BH65" s="122"/>
      <c r="BI65" s="122"/>
      <c r="BJ65" s="122"/>
      <c r="BK65" s="123"/>
      <c r="BL65" s="157" t="s">
        <v>57</v>
      </c>
      <c r="BM65" s="122"/>
      <c r="BN65" s="122"/>
      <c r="BO65" s="122"/>
      <c r="BP65" s="122"/>
      <c r="BQ65" s="122"/>
      <c r="BR65" s="122"/>
      <c r="BS65" s="122"/>
      <c r="BT65" s="123"/>
      <c r="BU65" s="157" t="s">
        <v>57</v>
      </c>
      <c r="BV65" s="122"/>
      <c r="BW65" s="122"/>
      <c r="BX65" s="122"/>
      <c r="BY65" s="122"/>
      <c r="BZ65" s="122"/>
      <c r="CA65" s="122"/>
      <c r="CB65" s="123"/>
    </row>
    <row r="66" spans="1:80" ht="12.75" customHeight="1" x14ac:dyDescent="0.2">
      <c r="A66" s="196" t="s">
        <v>260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7"/>
      <c r="Y66" s="197"/>
      <c r="Z66" s="197"/>
      <c r="AA66" s="197"/>
      <c r="AB66" s="197"/>
      <c r="AC66" s="197"/>
      <c r="AD66" s="197"/>
      <c r="AE66" s="197"/>
      <c r="AF66" s="197"/>
      <c r="AG66" s="197"/>
      <c r="AH66" s="197"/>
      <c r="AI66" s="197"/>
      <c r="AJ66" s="198"/>
      <c r="AK66" s="124"/>
      <c r="AL66" s="125"/>
      <c r="AM66" s="125"/>
      <c r="AN66" s="125"/>
      <c r="AO66" s="125"/>
      <c r="AP66" s="125"/>
      <c r="AQ66" s="125"/>
      <c r="AR66" s="125"/>
      <c r="AS66" s="126"/>
      <c r="AT66" s="124"/>
      <c r="AU66" s="125"/>
      <c r="AV66" s="125"/>
      <c r="AW66" s="125"/>
      <c r="AX66" s="125"/>
      <c r="AY66" s="125"/>
      <c r="AZ66" s="125"/>
      <c r="BA66" s="125"/>
      <c r="BB66" s="126"/>
      <c r="BC66" s="124"/>
      <c r="BD66" s="125"/>
      <c r="BE66" s="125"/>
      <c r="BF66" s="125"/>
      <c r="BG66" s="125"/>
      <c r="BH66" s="125"/>
      <c r="BI66" s="125"/>
      <c r="BJ66" s="125"/>
      <c r="BK66" s="126"/>
      <c r="BL66" s="124"/>
      <c r="BM66" s="125"/>
      <c r="BN66" s="125"/>
      <c r="BO66" s="125"/>
      <c r="BP66" s="125"/>
      <c r="BQ66" s="125"/>
      <c r="BR66" s="125"/>
      <c r="BS66" s="125"/>
      <c r="BT66" s="126"/>
      <c r="BU66" s="124"/>
      <c r="BV66" s="125"/>
      <c r="BW66" s="125"/>
      <c r="BX66" s="125"/>
      <c r="BY66" s="125"/>
      <c r="BZ66" s="125"/>
      <c r="CA66" s="125"/>
      <c r="CB66" s="126"/>
    </row>
    <row r="67" spans="1:80" ht="12.75" customHeight="1" x14ac:dyDescent="0.2">
      <c r="A67" s="190" t="s">
        <v>261</v>
      </c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  <c r="O67" s="191"/>
      <c r="P67" s="191"/>
      <c r="Q67" s="191"/>
      <c r="R67" s="191"/>
      <c r="S67" s="191"/>
      <c r="T67" s="191"/>
      <c r="U67" s="191"/>
      <c r="V67" s="191"/>
      <c r="W67" s="191"/>
      <c r="X67" s="191"/>
      <c r="Y67" s="191"/>
      <c r="Z67" s="191"/>
      <c r="AA67" s="191"/>
      <c r="AB67" s="191"/>
      <c r="AC67" s="191"/>
      <c r="AD67" s="191"/>
      <c r="AE67" s="191"/>
      <c r="AF67" s="191"/>
      <c r="AG67" s="191"/>
      <c r="AH67" s="191"/>
      <c r="AI67" s="191"/>
      <c r="AJ67" s="192"/>
      <c r="AK67" s="157">
        <v>0</v>
      </c>
      <c r="AL67" s="122"/>
      <c r="AM67" s="122"/>
      <c r="AN67" s="122"/>
      <c r="AO67" s="122"/>
      <c r="AP67" s="122"/>
      <c r="AQ67" s="122"/>
      <c r="AR67" s="122"/>
      <c r="AS67" s="123"/>
      <c r="AT67" s="157">
        <v>0</v>
      </c>
      <c r="AU67" s="122"/>
      <c r="AV67" s="122"/>
      <c r="AW67" s="122"/>
      <c r="AX67" s="122"/>
      <c r="AY67" s="122"/>
      <c r="AZ67" s="122"/>
      <c r="BA67" s="122"/>
      <c r="BB67" s="123"/>
      <c r="BC67" s="157">
        <v>100</v>
      </c>
      <c r="BD67" s="122"/>
      <c r="BE67" s="122"/>
      <c r="BF67" s="122"/>
      <c r="BG67" s="122"/>
      <c r="BH67" s="122"/>
      <c r="BI67" s="122"/>
      <c r="BJ67" s="122"/>
      <c r="BK67" s="123"/>
      <c r="BL67" s="157" t="s">
        <v>57</v>
      </c>
      <c r="BM67" s="122"/>
      <c r="BN67" s="122"/>
      <c r="BO67" s="122"/>
      <c r="BP67" s="122"/>
      <c r="BQ67" s="122"/>
      <c r="BR67" s="122"/>
      <c r="BS67" s="122"/>
      <c r="BT67" s="123"/>
      <c r="BU67" s="157" t="s">
        <v>57</v>
      </c>
      <c r="BV67" s="122"/>
      <c r="BW67" s="122"/>
      <c r="BX67" s="122"/>
      <c r="BY67" s="122"/>
      <c r="BZ67" s="122"/>
      <c r="CA67" s="122"/>
      <c r="CB67" s="123"/>
    </row>
    <row r="68" spans="1:80" ht="12.75" customHeight="1" x14ac:dyDescent="0.2">
      <c r="A68" s="196" t="s">
        <v>262</v>
      </c>
      <c r="B68" s="197"/>
      <c r="C68" s="197"/>
      <c r="D68" s="197"/>
      <c r="E68" s="197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197"/>
      <c r="AJ68" s="198"/>
      <c r="AK68" s="124"/>
      <c r="AL68" s="125"/>
      <c r="AM68" s="125"/>
      <c r="AN68" s="125"/>
      <c r="AO68" s="125"/>
      <c r="AP68" s="125"/>
      <c r="AQ68" s="125"/>
      <c r="AR68" s="125"/>
      <c r="AS68" s="126"/>
      <c r="AT68" s="124"/>
      <c r="AU68" s="125"/>
      <c r="AV68" s="125"/>
      <c r="AW68" s="125"/>
      <c r="AX68" s="125"/>
      <c r="AY68" s="125"/>
      <c r="AZ68" s="125"/>
      <c r="BA68" s="125"/>
      <c r="BB68" s="126"/>
      <c r="BC68" s="124"/>
      <c r="BD68" s="125"/>
      <c r="BE68" s="125"/>
      <c r="BF68" s="125"/>
      <c r="BG68" s="125"/>
      <c r="BH68" s="125"/>
      <c r="BI68" s="125"/>
      <c r="BJ68" s="125"/>
      <c r="BK68" s="126"/>
      <c r="BL68" s="124"/>
      <c r="BM68" s="125"/>
      <c r="BN68" s="125"/>
      <c r="BO68" s="125"/>
      <c r="BP68" s="125"/>
      <c r="BQ68" s="125"/>
      <c r="BR68" s="125"/>
      <c r="BS68" s="125"/>
      <c r="BT68" s="126"/>
      <c r="BU68" s="124"/>
      <c r="BV68" s="125"/>
      <c r="BW68" s="125"/>
      <c r="BX68" s="125"/>
      <c r="BY68" s="125"/>
      <c r="BZ68" s="125"/>
      <c r="CA68" s="125"/>
      <c r="CB68" s="126"/>
    </row>
    <row r="69" spans="1:80" ht="12.75" customHeight="1" x14ac:dyDescent="0.2">
      <c r="A69" s="190" t="s">
        <v>263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2"/>
      <c r="AK69" s="157">
        <v>0</v>
      </c>
      <c r="AL69" s="122"/>
      <c r="AM69" s="122"/>
      <c r="AN69" s="122"/>
      <c r="AO69" s="122"/>
      <c r="AP69" s="122"/>
      <c r="AQ69" s="122"/>
      <c r="AR69" s="122"/>
      <c r="AS69" s="123"/>
      <c r="AT69" s="157">
        <v>0</v>
      </c>
      <c r="AU69" s="122"/>
      <c r="AV69" s="122"/>
      <c r="AW69" s="122"/>
      <c r="AX69" s="122"/>
      <c r="AY69" s="122"/>
      <c r="AZ69" s="122"/>
      <c r="BA69" s="122"/>
      <c r="BB69" s="123"/>
      <c r="BC69" s="157">
        <v>100</v>
      </c>
      <c r="BD69" s="122"/>
      <c r="BE69" s="122"/>
      <c r="BF69" s="122"/>
      <c r="BG69" s="122"/>
      <c r="BH69" s="122"/>
      <c r="BI69" s="122"/>
      <c r="BJ69" s="122"/>
      <c r="BK69" s="123"/>
      <c r="BL69" s="157" t="s">
        <v>57</v>
      </c>
      <c r="BM69" s="122"/>
      <c r="BN69" s="122"/>
      <c r="BO69" s="122"/>
      <c r="BP69" s="122"/>
      <c r="BQ69" s="122"/>
      <c r="BR69" s="122"/>
      <c r="BS69" s="122"/>
      <c r="BT69" s="123"/>
      <c r="BU69" s="157" t="s">
        <v>57</v>
      </c>
      <c r="BV69" s="122"/>
      <c r="BW69" s="122"/>
      <c r="BX69" s="122"/>
      <c r="BY69" s="122"/>
      <c r="BZ69" s="122"/>
      <c r="CA69" s="122"/>
      <c r="CB69" s="123"/>
    </row>
    <row r="70" spans="1:80" ht="16.5" customHeight="1" x14ac:dyDescent="0.2">
      <c r="A70" s="196" t="s">
        <v>264</v>
      </c>
      <c r="B70" s="197"/>
      <c r="C70" s="197"/>
      <c r="D70" s="197"/>
      <c r="E70" s="197"/>
      <c r="F70" s="197"/>
      <c r="G70" s="197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8"/>
      <c r="AK70" s="124"/>
      <c r="AL70" s="125"/>
      <c r="AM70" s="125"/>
      <c r="AN70" s="125"/>
      <c r="AO70" s="125"/>
      <c r="AP70" s="125"/>
      <c r="AQ70" s="125"/>
      <c r="AR70" s="125"/>
      <c r="AS70" s="126"/>
      <c r="AT70" s="124"/>
      <c r="AU70" s="125"/>
      <c r="AV70" s="125"/>
      <c r="AW70" s="125"/>
      <c r="AX70" s="125"/>
      <c r="AY70" s="125"/>
      <c r="AZ70" s="125"/>
      <c r="BA70" s="125"/>
      <c r="BB70" s="126"/>
      <c r="BC70" s="124"/>
      <c r="BD70" s="125"/>
      <c r="BE70" s="125"/>
      <c r="BF70" s="125"/>
      <c r="BG70" s="125"/>
      <c r="BH70" s="125"/>
      <c r="BI70" s="125"/>
      <c r="BJ70" s="125"/>
      <c r="BK70" s="126"/>
      <c r="BL70" s="124"/>
      <c r="BM70" s="125"/>
      <c r="BN70" s="125"/>
      <c r="BO70" s="125"/>
      <c r="BP70" s="125"/>
      <c r="BQ70" s="125"/>
      <c r="BR70" s="125"/>
      <c r="BS70" s="125"/>
      <c r="BT70" s="126"/>
      <c r="BU70" s="124"/>
      <c r="BV70" s="125"/>
      <c r="BW70" s="125"/>
      <c r="BX70" s="125"/>
      <c r="BY70" s="125"/>
      <c r="BZ70" s="125"/>
      <c r="CA70" s="125"/>
      <c r="CB70" s="126"/>
    </row>
    <row r="71" spans="1:80" ht="12.75" customHeight="1" x14ac:dyDescent="0.2">
      <c r="A71" s="190" t="s">
        <v>265</v>
      </c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2"/>
      <c r="AK71" s="157">
        <v>0</v>
      </c>
      <c r="AL71" s="122"/>
      <c r="AM71" s="122"/>
      <c r="AN71" s="122"/>
      <c r="AO71" s="122"/>
      <c r="AP71" s="122"/>
      <c r="AQ71" s="122"/>
      <c r="AR71" s="122"/>
      <c r="AS71" s="123"/>
      <c r="AT71" s="157">
        <v>0</v>
      </c>
      <c r="AU71" s="122"/>
      <c r="AV71" s="122"/>
      <c r="AW71" s="122"/>
      <c r="AX71" s="122"/>
      <c r="AY71" s="122"/>
      <c r="AZ71" s="122"/>
      <c r="BA71" s="122"/>
      <c r="BB71" s="123"/>
      <c r="BC71" s="157">
        <v>100</v>
      </c>
      <c r="BD71" s="122"/>
      <c r="BE71" s="122"/>
      <c r="BF71" s="122"/>
      <c r="BG71" s="122"/>
      <c r="BH71" s="122"/>
      <c r="BI71" s="122"/>
      <c r="BJ71" s="122"/>
      <c r="BK71" s="123"/>
      <c r="BL71" s="157" t="s">
        <v>138</v>
      </c>
      <c r="BM71" s="122"/>
      <c r="BN71" s="122"/>
      <c r="BO71" s="122"/>
      <c r="BP71" s="122"/>
      <c r="BQ71" s="122"/>
      <c r="BR71" s="122"/>
      <c r="BS71" s="122"/>
      <c r="BT71" s="123"/>
      <c r="BU71" s="157">
        <f>BU73/1</f>
        <v>2</v>
      </c>
      <c r="BV71" s="122"/>
      <c r="BW71" s="122"/>
      <c r="BX71" s="122"/>
      <c r="BY71" s="122"/>
      <c r="BZ71" s="122"/>
      <c r="CA71" s="122"/>
      <c r="CB71" s="123"/>
    </row>
    <row r="72" spans="1:80" ht="12.75" customHeight="1" x14ac:dyDescent="0.2">
      <c r="A72" s="196" t="s">
        <v>266</v>
      </c>
      <c r="B72" s="197"/>
      <c r="C72" s="197"/>
      <c r="D72" s="197"/>
      <c r="E72" s="197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24"/>
      <c r="AL72" s="125"/>
      <c r="AM72" s="125"/>
      <c r="AN72" s="125"/>
      <c r="AO72" s="125"/>
      <c r="AP72" s="125"/>
      <c r="AQ72" s="125"/>
      <c r="AR72" s="125"/>
      <c r="AS72" s="126"/>
      <c r="AT72" s="124"/>
      <c r="AU72" s="125"/>
      <c r="AV72" s="125"/>
      <c r="AW72" s="125"/>
      <c r="AX72" s="125"/>
      <c r="AY72" s="125"/>
      <c r="AZ72" s="125"/>
      <c r="BA72" s="125"/>
      <c r="BB72" s="126"/>
      <c r="BC72" s="124"/>
      <c r="BD72" s="125"/>
      <c r="BE72" s="125"/>
      <c r="BF72" s="125"/>
      <c r="BG72" s="125"/>
      <c r="BH72" s="125"/>
      <c r="BI72" s="125"/>
      <c r="BJ72" s="125"/>
      <c r="BK72" s="126"/>
      <c r="BL72" s="124"/>
      <c r="BM72" s="125"/>
      <c r="BN72" s="125"/>
      <c r="BO72" s="125"/>
      <c r="BP72" s="125"/>
      <c r="BQ72" s="125"/>
      <c r="BR72" s="125"/>
      <c r="BS72" s="125"/>
      <c r="BT72" s="126"/>
      <c r="BU72" s="124"/>
      <c r="BV72" s="125"/>
      <c r="BW72" s="125"/>
      <c r="BX72" s="125"/>
      <c r="BY72" s="125"/>
      <c r="BZ72" s="125"/>
      <c r="CA72" s="125"/>
      <c r="CB72" s="126"/>
    </row>
    <row r="73" spans="1:80" ht="12.75" customHeight="1" x14ac:dyDescent="0.2">
      <c r="A73" s="190" t="s">
        <v>210</v>
      </c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2"/>
      <c r="AK73" s="157">
        <v>0</v>
      </c>
      <c r="AL73" s="122"/>
      <c r="AM73" s="122"/>
      <c r="AN73" s="122"/>
      <c r="AO73" s="122"/>
      <c r="AP73" s="122"/>
      <c r="AQ73" s="122"/>
      <c r="AR73" s="122"/>
      <c r="AS73" s="123"/>
      <c r="AT73" s="157">
        <v>0</v>
      </c>
      <c r="AU73" s="122"/>
      <c r="AV73" s="122"/>
      <c r="AW73" s="122"/>
      <c r="AX73" s="122"/>
      <c r="AY73" s="122"/>
      <c r="AZ73" s="122"/>
      <c r="BA73" s="122"/>
      <c r="BB73" s="123"/>
      <c r="BC73" s="157">
        <v>100</v>
      </c>
      <c r="BD73" s="122"/>
      <c r="BE73" s="122"/>
      <c r="BF73" s="122"/>
      <c r="BG73" s="122"/>
      <c r="BH73" s="122"/>
      <c r="BI73" s="122"/>
      <c r="BJ73" s="122"/>
      <c r="BK73" s="123"/>
      <c r="BL73" s="157"/>
      <c r="BM73" s="122"/>
      <c r="BN73" s="122"/>
      <c r="BO73" s="122"/>
      <c r="BP73" s="122"/>
      <c r="BQ73" s="122"/>
      <c r="BR73" s="122"/>
      <c r="BS73" s="122"/>
      <c r="BT73" s="123"/>
      <c r="BU73" s="157">
        <v>2</v>
      </c>
      <c r="BV73" s="122"/>
      <c r="BW73" s="122"/>
      <c r="BX73" s="122"/>
      <c r="BY73" s="122"/>
      <c r="BZ73" s="122"/>
      <c r="CA73" s="122"/>
      <c r="CB73" s="123"/>
    </row>
    <row r="74" spans="1:80" ht="12.75" customHeight="1" x14ac:dyDescent="0.2">
      <c r="A74" s="193" t="s">
        <v>267</v>
      </c>
      <c r="B74" s="194"/>
      <c r="C74" s="194"/>
      <c r="D74" s="194"/>
      <c r="E74" s="194"/>
      <c r="F74" s="194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  <c r="AI74" s="194"/>
      <c r="AJ74" s="195"/>
      <c r="AK74" s="151"/>
      <c r="AL74" s="152"/>
      <c r="AM74" s="152"/>
      <c r="AN74" s="152"/>
      <c r="AO74" s="152"/>
      <c r="AP74" s="152"/>
      <c r="AQ74" s="152"/>
      <c r="AR74" s="152"/>
      <c r="AS74" s="153"/>
      <c r="AT74" s="151"/>
      <c r="AU74" s="152"/>
      <c r="AV74" s="152"/>
      <c r="AW74" s="152"/>
      <c r="AX74" s="152"/>
      <c r="AY74" s="152"/>
      <c r="AZ74" s="152"/>
      <c r="BA74" s="152"/>
      <c r="BB74" s="153"/>
      <c r="BC74" s="151"/>
      <c r="BD74" s="152"/>
      <c r="BE74" s="152"/>
      <c r="BF74" s="152"/>
      <c r="BG74" s="152"/>
      <c r="BH74" s="152"/>
      <c r="BI74" s="152"/>
      <c r="BJ74" s="152"/>
      <c r="BK74" s="153"/>
      <c r="BL74" s="151"/>
      <c r="BM74" s="152"/>
      <c r="BN74" s="152"/>
      <c r="BO74" s="152"/>
      <c r="BP74" s="152"/>
      <c r="BQ74" s="152"/>
      <c r="BR74" s="152"/>
      <c r="BS74" s="152"/>
      <c r="BT74" s="153"/>
      <c r="BU74" s="151"/>
      <c r="BV74" s="152"/>
      <c r="BW74" s="152"/>
      <c r="BX74" s="152"/>
      <c r="BY74" s="152"/>
      <c r="BZ74" s="152"/>
      <c r="CA74" s="152"/>
      <c r="CB74" s="153"/>
    </row>
    <row r="75" spans="1:80" ht="12.75" customHeight="1" x14ac:dyDescent="0.2">
      <c r="A75" s="193" t="s">
        <v>268</v>
      </c>
      <c r="B75" s="194"/>
      <c r="C75" s="194"/>
      <c r="D75" s="194"/>
      <c r="E75" s="194"/>
      <c r="F75" s="194"/>
      <c r="G75" s="194"/>
      <c r="H75" s="194"/>
      <c r="I75" s="194"/>
      <c r="J75" s="194"/>
      <c r="K75" s="194"/>
      <c r="L75" s="194"/>
      <c r="M75" s="194"/>
      <c r="N75" s="194"/>
      <c r="O75" s="194"/>
      <c r="P75" s="194"/>
      <c r="Q75" s="194"/>
      <c r="R75" s="194"/>
      <c r="S75" s="194"/>
      <c r="T75" s="194"/>
      <c r="U75" s="194"/>
      <c r="V75" s="194"/>
      <c r="W75" s="194"/>
      <c r="X75" s="194"/>
      <c r="Y75" s="194"/>
      <c r="Z75" s="194"/>
      <c r="AA75" s="194"/>
      <c r="AB75" s="194"/>
      <c r="AC75" s="194"/>
      <c r="AD75" s="194"/>
      <c r="AE75" s="194"/>
      <c r="AF75" s="194"/>
      <c r="AG75" s="194"/>
      <c r="AH75" s="194"/>
      <c r="AI75" s="194"/>
      <c r="AJ75" s="195"/>
      <c r="AK75" s="151"/>
      <c r="AL75" s="152"/>
      <c r="AM75" s="152"/>
      <c r="AN75" s="152"/>
      <c r="AO75" s="152"/>
      <c r="AP75" s="152"/>
      <c r="AQ75" s="152"/>
      <c r="AR75" s="152"/>
      <c r="AS75" s="153"/>
      <c r="AT75" s="151"/>
      <c r="AU75" s="152"/>
      <c r="AV75" s="152"/>
      <c r="AW75" s="152"/>
      <c r="AX75" s="152"/>
      <c r="AY75" s="152"/>
      <c r="AZ75" s="152"/>
      <c r="BA75" s="152"/>
      <c r="BB75" s="153"/>
      <c r="BC75" s="151"/>
      <c r="BD75" s="152"/>
      <c r="BE75" s="152"/>
      <c r="BF75" s="152"/>
      <c r="BG75" s="152"/>
      <c r="BH75" s="152"/>
      <c r="BI75" s="152"/>
      <c r="BJ75" s="152"/>
      <c r="BK75" s="153"/>
      <c r="BL75" s="151"/>
      <c r="BM75" s="152"/>
      <c r="BN75" s="152"/>
      <c r="BO75" s="152"/>
      <c r="BP75" s="152"/>
      <c r="BQ75" s="152"/>
      <c r="BR75" s="152"/>
      <c r="BS75" s="152"/>
      <c r="BT75" s="153"/>
      <c r="BU75" s="151"/>
      <c r="BV75" s="152"/>
      <c r="BW75" s="152"/>
      <c r="BX75" s="152"/>
      <c r="BY75" s="152"/>
      <c r="BZ75" s="152"/>
      <c r="CA75" s="152"/>
      <c r="CB75" s="153"/>
    </row>
    <row r="76" spans="1:80" ht="12.75" customHeight="1" x14ac:dyDescent="0.2">
      <c r="A76" s="196" t="s">
        <v>262</v>
      </c>
      <c r="B76" s="197"/>
      <c r="C76" s="197"/>
      <c r="D76" s="197"/>
      <c r="E76" s="197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8"/>
      <c r="AK76" s="124"/>
      <c r="AL76" s="125"/>
      <c r="AM76" s="125"/>
      <c r="AN76" s="125"/>
      <c r="AO76" s="125"/>
      <c r="AP76" s="125"/>
      <c r="AQ76" s="125"/>
      <c r="AR76" s="125"/>
      <c r="AS76" s="126"/>
      <c r="AT76" s="124"/>
      <c r="AU76" s="125"/>
      <c r="AV76" s="125"/>
      <c r="AW76" s="125"/>
      <c r="AX76" s="125"/>
      <c r="AY76" s="125"/>
      <c r="AZ76" s="125"/>
      <c r="BA76" s="125"/>
      <c r="BB76" s="126"/>
      <c r="BC76" s="124"/>
      <c r="BD76" s="125"/>
      <c r="BE76" s="125"/>
      <c r="BF76" s="125"/>
      <c r="BG76" s="125"/>
      <c r="BH76" s="125"/>
      <c r="BI76" s="125"/>
      <c r="BJ76" s="125"/>
      <c r="BK76" s="126"/>
      <c r="BL76" s="124"/>
      <c r="BM76" s="125"/>
      <c r="BN76" s="125"/>
      <c r="BO76" s="125"/>
      <c r="BP76" s="125"/>
      <c r="BQ76" s="125"/>
      <c r="BR76" s="125"/>
      <c r="BS76" s="125"/>
      <c r="BT76" s="126"/>
      <c r="BU76" s="124"/>
      <c r="BV76" s="125"/>
      <c r="BW76" s="125"/>
      <c r="BX76" s="125"/>
      <c r="BY76" s="125"/>
      <c r="BZ76" s="125"/>
      <c r="CA76" s="125"/>
      <c r="CB76" s="126"/>
    </row>
    <row r="77" spans="1:80" ht="12.75" customHeight="1" x14ac:dyDescent="0.2">
      <c r="A77" s="190" t="s">
        <v>269</v>
      </c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2"/>
      <c r="AK77" s="157" t="s">
        <v>57</v>
      </c>
      <c r="AL77" s="122"/>
      <c r="AM77" s="122"/>
      <c r="AN77" s="122"/>
      <c r="AO77" s="122"/>
      <c r="AP77" s="122"/>
      <c r="AQ77" s="122"/>
      <c r="AR77" s="122"/>
      <c r="AS77" s="123"/>
      <c r="AT77" s="157" t="s">
        <v>57</v>
      </c>
      <c r="AU77" s="122"/>
      <c r="AV77" s="122"/>
      <c r="AW77" s="122"/>
      <c r="AX77" s="122"/>
      <c r="AY77" s="122"/>
      <c r="AZ77" s="122"/>
      <c r="BA77" s="122"/>
      <c r="BB77" s="123"/>
      <c r="BC77" s="157" t="s">
        <v>57</v>
      </c>
      <c r="BD77" s="122"/>
      <c r="BE77" s="122"/>
      <c r="BF77" s="122"/>
      <c r="BG77" s="122"/>
      <c r="BH77" s="122"/>
      <c r="BI77" s="122"/>
      <c r="BJ77" s="122"/>
      <c r="BK77" s="123"/>
      <c r="BL77" s="157" t="s">
        <v>57</v>
      </c>
      <c r="BM77" s="122"/>
      <c r="BN77" s="122"/>
      <c r="BO77" s="122"/>
      <c r="BP77" s="122"/>
      <c r="BQ77" s="122"/>
      <c r="BR77" s="122"/>
      <c r="BS77" s="122"/>
      <c r="BT77" s="123"/>
      <c r="BU77" s="157">
        <f>(BU83+BU87)/2</f>
        <v>2</v>
      </c>
      <c r="BV77" s="122"/>
      <c r="BW77" s="122"/>
      <c r="BX77" s="122"/>
      <c r="BY77" s="122"/>
      <c r="BZ77" s="122"/>
      <c r="CA77" s="122"/>
      <c r="CB77" s="123"/>
    </row>
    <row r="78" spans="1:80" ht="12.75" customHeight="1" x14ac:dyDescent="0.2">
      <c r="A78" s="193" t="s">
        <v>270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5"/>
      <c r="AK78" s="151"/>
      <c r="AL78" s="152"/>
      <c r="AM78" s="152"/>
      <c r="AN78" s="152"/>
      <c r="AO78" s="152"/>
      <c r="AP78" s="152"/>
      <c r="AQ78" s="152"/>
      <c r="AR78" s="152"/>
      <c r="AS78" s="153"/>
      <c r="AT78" s="151"/>
      <c r="AU78" s="152"/>
      <c r="AV78" s="152"/>
      <c r="AW78" s="152"/>
      <c r="AX78" s="152"/>
      <c r="AY78" s="152"/>
      <c r="AZ78" s="152"/>
      <c r="BA78" s="152"/>
      <c r="BB78" s="153"/>
      <c r="BC78" s="151"/>
      <c r="BD78" s="152"/>
      <c r="BE78" s="152"/>
      <c r="BF78" s="152"/>
      <c r="BG78" s="152"/>
      <c r="BH78" s="152"/>
      <c r="BI78" s="152"/>
      <c r="BJ78" s="152"/>
      <c r="BK78" s="153"/>
      <c r="BL78" s="151"/>
      <c r="BM78" s="152"/>
      <c r="BN78" s="152"/>
      <c r="BO78" s="152"/>
      <c r="BP78" s="152"/>
      <c r="BQ78" s="152"/>
      <c r="BR78" s="152"/>
      <c r="BS78" s="152"/>
      <c r="BT78" s="153"/>
      <c r="BU78" s="151"/>
      <c r="BV78" s="152"/>
      <c r="BW78" s="152"/>
      <c r="BX78" s="152"/>
      <c r="BY78" s="152"/>
      <c r="BZ78" s="152"/>
      <c r="CA78" s="152"/>
      <c r="CB78" s="153"/>
    </row>
    <row r="79" spans="1:80" ht="12.75" customHeight="1" x14ac:dyDescent="0.2">
      <c r="A79" s="193" t="s">
        <v>158</v>
      </c>
      <c r="B79" s="194"/>
      <c r="C79" s="194"/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194"/>
      <c r="AA79" s="194"/>
      <c r="AB79" s="194"/>
      <c r="AC79" s="194"/>
      <c r="AD79" s="194"/>
      <c r="AE79" s="194"/>
      <c r="AF79" s="194"/>
      <c r="AG79" s="194"/>
      <c r="AH79" s="194"/>
      <c r="AI79" s="194"/>
      <c r="AJ79" s="195"/>
      <c r="AK79" s="151"/>
      <c r="AL79" s="152"/>
      <c r="AM79" s="152"/>
      <c r="AN79" s="152"/>
      <c r="AO79" s="152"/>
      <c r="AP79" s="152"/>
      <c r="AQ79" s="152"/>
      <c r="AR79" s="152"/>
      <c r="AS79" s="153"/>
      <c r="AT79" s="151"/>
      <c r="AU79" s="152"/>
      <c r="AV79" s="152"/>
      <c r="AW79" s="152"/>
      <c r="AX79" s="152"/>
      <c r="AY79" s="152"/>
      <c r="AZ79" s="152"/>
      <c r="BA79" s="152"/>
      <c r="BB79" s="153"/>
      <c r="BC79" s="151"/>
      <c r="BD79" s="152"/>
      <c r="BE79" s="152"/>
      <c r="BF79" s="152"/>
      <c r="BG79" s="152"/>
      <c r="BH79" s="152"/>
      <c r="BI79" s="152"/>
      <c r="BJ79" s="152"/>
      <c r="BK79" s="153"/>
      <c r="BL79" s="151"/>
      <c r="BM79" s="152"/>
      <c r="BN79" s="152"/>
      <c r="BO79" s="152"/>
      <c r="BP79" s="152"/>
      <c r="BQ79" s="152"/>
      <c r="BR79" s="152"/>
      <c r="BS79" s="152"/>
      <c r="BT79" s="153"/>
      <c r="BU79" s="151"/>
      <c r="BV79" s="152"/>
      <c r="BW79" s="152"/>
      <c r="BX79" s="152"/>
      <c r="BY79" s="152"/>
      <c r="BZ79" s="152"/>
      <c r="CA79" s="152"/>
      <c r="CB79" s="153"/>
    </row>
    <row r="80" spans="1:80" ht="12.75" customHeight="1" x14ac:dyDescent="0.2">
      <c r="A80" s="193" t="s">
        <v>271</v>
      </c>
      <c r="B80" s="194"/>
      <c r="C80" s="194"/>
      <c r="D80" s="194"/>
      <c r="E80" s="194"/>
      <c r="F80" s="194"/>
      <c r="G80" s="194"/>
      <c r="H80" s="194"/>
      <c r="I80" s="194"/>
      <c r="J80" s="194"/>
      <c r="K80" s="194"/>
      <c r="L80" s="194"/>
      <c r="M80" s="194"/>
      <c r="N80" s="194"/>
      <c r="O80" s="194"/>
      <c r="P80" s="194"/>
      <c r="Q80" s="194"/>
      <c r="R80" s="194"/>
      <c r="S80" s="194"/>
      <c r="T80" s="194"/>
      <c r="U80" s="194"/>
      <c r="V80" s="194"/>
      <c r="W80" s="194"/>
      <c r="X80" s="194"/>
      <c r="Y80" s="194"/>
      <c r="Z80" s="194"/>
      <c r="AA80" s="194"/>
      <c r="AB80" s="194"/>
      <c r="AC80" s="194"/>
      <c r="AD80" s="194"/>
      <c r="AE80" s="194"/>
      <c r="AF80" s="194"/>
      <c r="AG80" s="194"/>
      <c r="AH80" s="194"/>
      <c r="AI80" s="194"/>
      <c r="AJ80" s="195"/>
      <c r="AK80" s="151"/>
      <c r="AL80" s="152"/>
      <c r="AM80" s="152"/>
      <c r="AN80" s="152"/>
      <c r="AO80" s="152"/>
      <c r="AP80" s="152"/>
      <c r="AQ80" s="152"/>
      <c r="AR80" s="152"/>
      <c r="AS80" s="153"/>
      <c r="AT80" s="151"/>
      <c r="AU80" s="152"/>
      <c r="AV80" s="152"/>
      <c r="AW80" s="152"/>
      <c r="AX80" s="152"/>
      <c r="AY80" s="152"/>
      <c r="AZ80" s="152"/>
      <c r="BA80" s="152"/>
      <c r="BB80" s="153"/>
      <c r="BC80" s="151"/>
      <c r="BD80" s="152"/>
      <c r="BE80" s="152"/>
      <c r="BF80" s="152"/>
      <c r="BG80" s="152"/>
      <c r="BH80" s="152"/>
      <c r="BI80" s="152"/>
      <c r="BJ80" s="152"/>
      <c r="BK80" s="153"/>
      <c r="BL80" s="151"/>
      <c r="BM80" s="152"/>
      <c r="BN80" s="152"/>
      <c r="BO80" s="152"/>
      <c r="BP80" s="152"/>
      <c r="BQ80" s="152"/>
      <c r="BR80" s="152"/>
      <c r="BS80" s="152"/>
      <c r="BT80" s="153"/>
      <c r="BU80" s="151"/>
      <c r="BV80" s="152"/>
      <c r="BW80" s="152"/>
      <c r="BX80" s="152"/>
      <c r="BY80" s="152"/>
      <c r="BZ80" s="152"/>
      <c r="CA80" s="152"/>
      <c r="CB80" s="153"/>
    </row>
    <row r="81" spans="1:80" ht="12.75" customHeight="1" x14ac:dyDescent="0.2">
      <c r="A81" s="196" t="s">
        <v>272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8"/>
      <c r="AK81" s="124"/>
      <c r="AL81" s="125"/>
      <c r="AM81" s="125"/>
      <c r="AN81" s="125"/>
      <c r="AO81" s="125"/>
      <c r="AP81" s="125"/>
      <c r="AQ81" s="125"/>
      <c r="AR81" s="125"/>
      <c r="AS81" s="126"/>
      <c r="AT81" s="124"/>
      <c r="AU81" s="125"/>
      <c r="AV81" s="125"/>
      <c r="AW81" s="125"/>
      <c r="AX81" s="125"/>
      <c r="AY81" s="125"/>
      <c r="AZ81" s="125"/>
      <c r="BA81" s="125"/>
      <c r="BB81" s="126"/>
      <c r="BC81" s="124"/>
      <c r="BD81" s="125"/>
      <c r="BE81" s="125"/>
      <c r="BF81" s="125"/>
      <c r="BG81" s="125"/>
      <c r="BH81" s="125"/>
      <c r="BI81" s="125"/>
      <c r="BJ81" s="125"/>
      <c r="BK81" s="126"/>
      <c r="BL81" s="124"/>
      <c r="BM81" s="125"/>
      <c r="BN81" s="125"/>
      <c r="BO81" s="125"/>
      <c r="BP81" s="125"/>
      <c r="BQ81" s="125"/>
      <c r="BR81" s="125"/>
      <c r="BS81" s="125"/>
      <c r="BT81" s="126"/>
      <c r="BU81" s="124"/>
      <c r="BV81" s="125"/>
      <c r="BW81" s="125"/>
      <c r="BX81" s="125"/>
      <c r="BY81" s="125"/>
      <c r="BZ81" s="125"/>
      <c r="CA81" s="125"/>
      <c r="CB81" s="126"/>
    </row>
    <row r="82" spans="1:80" ht="15" customHeight="1" x14ac:dyDescent="0.2">
      <c r="A82" s="188" t="s">
        <v>87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9"/>
      <c r="AL82" s="189"/>
      <c r="AM82" s="189"/>
      <c r="AN82" s="189"/>
      <c r="AO82" s="189"/>
      <c r="AP82" s="189"/>
      <c r="AQ82" s="189"/>
      <c r="AR82" s="189"/>
      <c r="AS82" s="189"/>
      <c r="AT82" s="189"/>
      <c r="AU82" s="189"/>
      <c r="AV82" s="189"/>
      <c r="AW82" s="189"/>
      <c r="AX82" s="189"/>
      <c r="AY82" s="189"/>
      <c r="AZ82" s="189"/>
      <c r="BA82" s="189"/>
      <c r="BB82" s="189"/>
      <c r="BC82" s="189"/>
      <c r="BD82" s="189"/>
      <c r="BE82" s="189"/>
      <c r="BF82" s="189"/>
      <c r="BG82" s="189"/>
      <c r="BH82" s="189"/>
      <c r="BI82" s="189"/>
      <c r="BJ82" s="189"/>
      <c r="BK82" s="189"/>
      <c r="BL82" s="187"/>
      <c r="BM82" s="187"/>
      <c r="BN82" s="187"/>
      <c r="BO82" s="187"/>
      <c r="BP82" s="187"/>
      <c r="BQ82" s="187"/>
      <c r="BR82" s="187"/>
      <c r="BS82" s="187"/>
      <c r="BT82" s="187"/>
      <c r="BU82" s="189"/>
      <c r="BV82" s="189"/>
      <c r="BW82" s="189"/>
      <c r="BX82" s="189"/>
      <c r="BY82" s="189"/>
      <c r="BZ82" s="189"/>
      <c r="CA82" s="189"/>
      <c r="CB82" s="189"/>
    </row>
    <row r="83" spans="1:80" ht="12.75" customHeight="1" x14ac:dyDescent="0.2">
      <c r="A83" s="190" t="s">
        <v>273</v>
      </c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2"/>
      <c r="AK83" s="157">
        <v>0</v>
      </c>
      <c r="AL83" s="122"/>
      <c r="AM83" s="122"/>
      <c r="AN83" s="122"/>
      <c r="AO83" s="122"/>
      <c r="AP83" s="122"/>
      <c r="AQ83" s="122"/>
      <c r="AR83" s="122"/>
      <c r="AS83" s="123"/>
      <c r="AT83" s="157">
        <v>0</v>
      </c>
      <c r="AU83" s="122"/>
      <c r="AV83" s="122"/>
      <c r="AW83" s="122"/>
      <c r="AX83" s="122"/>
      <c r="AY83" s="122"/>
      <c r="AZ83" s="122"/>
      <c r="BA83" s="122"/>
      <c r="BB83" s="123"/>
      <c r="BC83" s="157">
        <v>100</v>
      </c>
      <c r="BD83" s="122"/>
      <c r="BE83" s="122"/>
      <c r="BF83" s="122"/>
      <c r="BG83" s="122"/>
      <c r="BH83" s="122"/>
      <c r="BI83" s="122"/>
      <c r="BJ83" s="122"/>
      <c r="BK83" s="123"/>
      <c r="BL83" s="157" t="s">
        <v>138</v>
      </c>
      <c r="BM83" s="122"/>
      <c r="BN83" s="122"/>
      <c r="BO83" s="122"/>
      <c r="BP83" s="122"/>
      <c r="BQ83" s="122"/>
      <c r="BR83" s="122"/>
      <c r="BS83" s="122"/>
      <c r="BT83" s="123"/>
      <c r="BU83" s="157">
        <v>2</v>
      </c>
      <c r="BV83" s="122"/>
      <c r="BW83" s="122"/>
      <c r="BX83" s="122"/>
      <c r="BY83" s="122"/>
      <c r="BZ83" s="122"/>
      <c r="CA83" s="122"/>
      <c r="CB83" s="123"/>
    </row>
    <row r="84" spans="1:80" ht="12.75" customHeight="1" x14ac:dyDescent="0.2">
      <c r="A84" s="193" t="s">
        <v>274</v>
      </c>
      <c r="B84" s="194"/>
      <c r="C84" s="194"/>
      <c r="D84" s="194"/>
      <c r="E84" s="194"/>
      <c r="F84" s="194"/>
      <c r="G84" s="194"/>
      <c r="H84" s="194"/>
      <c r="I84" s="194"/>
      <c r="J84" s="194"/>
      <c r="K84" s="194"/>
      <c r="L84" s="194"/>
      <c r="M84" s="194"/>
      <c r="N84" s="194"/>
      <c r="O84" s="194"/>
      <c r="P84" s="194"/>
      <c r="Q84" s="194"/>
      <c r="R84" s="194"/>
      <c r="S84" s="194"/>
      <c r="T84" s="194"/>
      <c r="U84" s="194"/>
      <c r="V84" s="194"/>
      <c r="W84" s="194"/>
      <c r="X84" s="194"/>
      <c r="Y84" s="194"/>
      <c r="Z84" s="194"/>
      <c r="AA84" s="194"/>
      <c r="AB84" s="194"/>
      <c r="AC84" s="194"/>
      <c r="AD84" s="194"/>
      <c r="AE84" s="194"/>
      <c r="AF84" s="194"/>
      <c r="AG84" s="194"/>
      <c r="AH84" s="194"/>
      <c r="AI84" s="194"/>
      <c r="AJ84" s="195"/>
      <c r="AK84" s="151"/>
      <c r="AL84" s="152"/>
      <c r="AM84" s="152"/>
      <c r="AN84" s="152"/>
      <c r="AO84" s="152"/>
      <c r="AP84" s="152"/>
      <c r="AQ84" s="152"/>
      <c r="AR84" s="152"/>
      <c r="AS84" s="153"/>
      <c r="AT84" s="151"/>
      <c r="AU84" s="152"/>
      <c r="AV84" s="152"/>
      <c r="AW84" s="152"/>
      <c r="AX84" s="152"/>
      <c r="AY84" s="152"/>
      <c r="AZ84" s="152"/>
      <c r="BA84" s="152"/>
      <c r="BB84" s="153"/>
      <c r="BC84" s="151"/>
      <c r="BD84" s="152"/>
      <c r="BE84" s="152"/>
      <c r="BF84" s="152"/>
      <c r="BG84" s="152"/>
      <c r="BH84" s="152"/>
      <c r="BI84" s="152"/>
      <c r="BJ84" s="152"/>
      <c r="BK84" s="153"/>
      <c r="BL84" s="151"/>
      <c r="BM84" s="152"/>
      <c r="BN84" s="152"/>
      <c r="BO84" s="152"/>
      <c r="BP84" s="152"/>
      <c r="BQ84" s="152"/>
      <c r="BR84" s="152"/>
      <c r="BS84" s="152"/>
      <c r="BT84" s="153"/>
      <c r="BU84" s="151"/>
      <c r="BV84" s="152"/>
      <c r="BW84" s="152"/>
      <c r="BX84" s="152"/>
      <c r="BY84" s="152"/>
      <c r="BZ84" s="152"/>
      <c r="CA84" s="152"/>
      <c r="CB84" s="153"/>
    </row>
    <row r="85" spans="1:80" ht="12.75" customHeight="1" x14ac:dyDescent="0.2">
      <c r="A85" s="193" t="s">
        <v>275</v>
      </c>
      <c r="B85" s="194"/>
      <c r="C85" s="194"/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194"/>
      <c r="V85" s="194"/>
      <c r="W85" s="194"/>
      <c r="X85" s="194"/>
      <c r="Y85" s="194"/>
      <c r="Z85" s="194"/>
      <c r="AA85" s="194"/>
      <c r="AB85" s="194"/>
      <c r="AC85" s="194"/>
      <c r="AD85" s="194"/>
      <c r="AE85" s="194"/>
      <c r="AF85" s="194"/>
      <c r="AG85" s="194"/>
      <c r="AH85" s="194"/>
      <c r="AI85" s="194"/>
      <c r="AJ85" s="195"/>
      <c r="AK85" s="151"/>
      <c r="AL85" s="152"/>
      <c r="AM85" s="152"/>
      <c r="AN85" s="152"/>
      <c r="AO85" s="152"/>
      <c r="AP85" s="152"/>
      <c r="AQ85" s="152"/>
      <c r="AR85" s="152"/>
      <c r="AS85" s="153"/>
      <c r="AT85" s="151"/>
      <c r="AU85" s="152"/>
      <c r="AV85" s="152"/>
      <c r="AW85" s="152"/>
      <c r="AX85" s="152"/>
      <c r="AY85" s="152"/>
      <c r="AZ85" s="152"/>
      <c r="BA85" s="152"/>
      <c r="BB85" s="153"/>
      <c r="BC85" s="151"/>
      <c r="BD85" s="152"/>
      <c r="BE85" s="152"/>
      <c r="BF85" s="152"/>
      <c r="BG85" s="152"/>
      <c r="BH85" s="152"/>
      <c r="BI85" s="152"/>
      <c r="BJ85" s="152"/>
      <c r="BK85" s="153"/>
      <c r="BL85" s="151"/>
      <c r="BM85" s="152"/>
      <c r="BN85" s="152"/>
      <c r="BO85" s="152"/>
      <c r="BP85" s="152"/>
      <c r="BQ85" s="152"/>
      <c r="BR85" s="152"/>
      <c r="BS85" s="152"/>
      <c r="BT85" s="153"/>
      <c r="BU85" s="151"/>
      <c r="BV85" s="152"/>
      <c r="BW85" s="152"/>
      <c r="BX85" s="152"/>
      <c r="BY85" s="152"/>
      <c r="BZ85" s="152"/>
      <c r="CA85" s="152"/>
      <c r="CB85" s="153"/>
    </row>
    <row r="86" spans="1:80" ht="12.75" customHeight="1" x14ac:dyDescent="0.2">
      <c r="A86" s="196" t="s">
        <v>276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7"/>
      <c r="Y86" s="197"/>
      <c r="Z86" s="197"/>
      <c r="AA86" s="197"/>
      <c r="AB86" s="197"/>
      <c r="AC86" s="197"/>
      <c r="AD86" s="197"/>
      <c r="AE86" s="197"/>
      <c r="AF86" s="197"/>
      <c r="AG86" s="197"/>
      <c r="AH86" s="197"/>
      <c r="AI86" s="197"/>
      <c r="AJ86" s="198"/>
      <c r="AK86" s="124"/>
      <c r="AL86" s="125"/>
      <c r="AM86" s="125"/>
      <c r="AN86" s="125"/>
      <c r="AO86" s="125"/>
      <c r="AP86" s="125"/>
      <c r="AQ86" s="125"/>
      <c r="AR86" s="125"/>
      <c r="AS86" s="126"/>
      <c r="AT86" s="124"/>
      <c r="AU86" s="125"/>
      <c r="AV86" s="125"/>
      <c r="AW86" s="125"/>
      <c r="AX86" s="125"/>
      <c r="AY86" s="125"/>
      <c r="AZ86" s="125"/>
      <c r="BA86" s="125"/>
      <c r="BB86" s="126"/>
      <c r="BC86" s="124"/>
      <c r="BD86" s="125"/>
      <c r="BE86" s="125"/>
      <c r="BF86" s="125"/>
      <c r="BG86" s="125"/>
      <c r="BH86" s="125"/>
      <c r="BI86" s="125"/>
      <c r="BJ86" s="125"/>
      <c r="BK86" s="126"/>
      <c r="BL86" s="124"/>
      <c r="BM86" s="125"/>
      <c r="BN86" s="125"/>
      <c r="BO86" s="125"/>
      <c r="BP86" s="125"/>
      <c r="BQ86" s="125"/>
      <c r="BR86" s="125"/>
      <c r="BS86" s="125"/>
      <c r="BT86" s="126"/>
      <c r="BU86" s="124"/>
      <c r="BV86" s="125"/>
      <c r="BW86" s="125"/>
      <c r="BX86" s="125"/>
      <c r="BY86" s="125"/>
      <c r="BZ86" s="125"/>
      <c r="CA86" s="125"/>
      <c r="CB86" s="126"/>
    </row>
    <row r="87" spans="1:80" ht="12.75" customHeight="1" x14ac:dyDescent="0.2">
      <c r="A87" s="190" t="s">
        <v>277</v>
      </c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2"/>
      <c r="AK87" s="157">
        <v>0</v>
      </c>
      <c r="AL87" s="122"/>
      <c r="AM87" s="122"/>
      <c r="AN87" s="122"/>
      <c r="AO87" s="122"/>
      <c r="AP87" s="122"/>
      <c r="AQ87" s="122"/>
      <c r="AR87" s="122"/>
      <c r="AS87" s="123"/>
      <c r="AT87" s="157">
        <v>0</v>
      </c>
      <c r="AU87" s="122"/>
      <c r="AV87" s="122"/>
      <c r="AW87" s="122"/>
      <c r="AX87" s="122"/>
      <c r="AY87" s="122"/>
      <c r="AZ87" s="122"/>
      <c r="BA87" s="122"/>
      <c r="BB87" s="123"/>
      <c r="BC87" s="157">
        <v>100</v>
      </c>
      <c r="BD87" s="122"/>
      <c r="BE87" s="122"/>
      <c r="BF87" s="122"/>
      <c r="BG87" s="122"/>
      <c r="BH87" s="122"/>
      <c r="BI87" s="122"/>
      <c r="BJ87" s="122"/>
      <c r="BK87" s="123"/>
      <c r="BL87" s="157" t="s">
        <v>89</v>
      </c>
      <c r="BM87" s="122"/>
      <c r="BN87" s="122"/>
      <c r="BO87" s="122"/>
      <c r="BP87" s="122"/>
      <c r="BQ87" s="122"/>
      <c r="BR87" s="122"/>
      <c r="BS87" s="122"/>
      <c r="BT87" s="123"/>
      <c r="BU87" s="157">
        <v>2</v>
      </c>
      <c r="BV87" s="122"/>
      <c r="BW87" s="122"/>
      <c r="BX87" s="122"/>
      <c r="BY87" s="122"/>
      <c r="BZ87" s="122"/>
      <c r="CA87" s="122"/>
      <c r="CB87" s="123"/>
    </row>
    <row r="88" spans="1:80" ht="12.75" customHeight="1" x14ac:dyDescent="0.2">
      <c r="A88" s="193" t="s">
        <v>278</v>
      </c>
      <c r="B88" s="194"/>
      <c r="C88" s="194"/>
      <c r="D88" s="194"/>
      <c r="E88" s="194"/>
      <c r="F88" s="194"/>
      <c r="G88" s="194"/>
      <c r="H88" s="194"/>
      <c r="I88" s="194"/>
      <c r="J88" s="194"/>
      <c r="K88" s="194"/>
      <c r="L88" s="194"/>
      <c r="M88" s="194"/>
      <c r="N88" s="194"/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  <c r="AG88" s="194"/>
      <c r="AH88" s="194"/>
      <c r="AI88" s="194"/>
      <c r="AJ88" s="195"/>
      <c r="AK88" s="151"/>
      <c r="AL88" s="152"/>
      <c r="AM88" s="152"/>
      <c r="AN88" s="152"/>
      <c r="AO88" s="152"/>
      <c r="AP88" s="152"/>
      <c r="AQ88" s="152"/>
      <c r="AR88" s="152"/>
      <c r="AS88" s="153"/>
      <c r="AT88" s="151"/>
      <c r="AU88" s="152"/>
      <c r="AV88" s="152"/>
      <c r="AW88" s="152"/>
      <c r="AX88" s="152"/>
      <c r="AY88" s="152"/>
      <c r="AZ88" s="152"/>
      <c r="BA88" s="152"/>
      <c r="BB88" s="153"/>
      <c r="BC88" s="151"/>
      <c r="BD88" s="152"/>
      <c r="BE88" s="152"/>
      <c r="BF88" s="152"/>
      <c r="BG88" s="152"/>
      <c r="BH88" s="152"/>
      <c r="BI88" s="152"/>
      <c r="BJ88" s="152"/>
      <c r="BK88" s="153"/>
      <c r="BL88" s="151"/>
      <c r="BM88" s="152"/>
      <c r="BN88" s="152"/>
      <c r="BO88" s="152"/>
      <c r="BP88" s="152"/>
      <c r="BQ88" s="152"/>
      <c r="BR88" s="152"/>
      <c r="BS88" s="152"/>
      <c r="BT88" s="153"/>
      <c r="BU88" s="151"/>
      <c r="BV88" s="152"/>
      <c r="BW88" s="152"/>
      <c r="BX88" s="152"/>
      <c r="BY88" s="152"/>
      <c r="BZ88" s="152"/>
      <c r="CA88" s="152"/>
      <c r="CB88" s="153"/>
    </row>
    <row r="89" spans="1:80" ht="12.75" customHeight="1" x14ac:dyDescent="0.2">
      <c r="A89" s="193" t="s">
        <v>279</v>
      </c>
      <c r="B89" s="194"/>
      <c r="C89" s="194"/>
      <c r="D89" s="194"/>
      <c r="E89" s="194"/>
      <c r="F89" s="194"/>
      <c r="G89" s="194"/>
      <c r="H89" s="194"/>
      <c r="I89" s="194"/>
      <c r="J89" s="194"/>
      <c r="K89" s="194"/>
      <c r="L89" s="194"/>
      <c r="M89" s="194"/>
      <c r="N89" s="194"/>
      <c r="O89" s="194"/>
      <c r="P89" s="194"/>
      <c r="Q89" s="194"/>
      <c r="R89" s="194"/>
      <c r="S89" s="194"/>
      <c r="T89" s="194"/>
      <c r="U89" s="194"/>
      <c r="V89" s="194"/>
      <c r="W89" s="194"/>
      <c r="X89" s="194"/>
      <c r="Y89" s="194"/>
      <c r="Z89" s="194"/>
      <c r="AA89" s="194"/>
      <c r="AB89" s="194"/>
      <c r="AC89" s="194"/>
      <c r="AD89" s="194"/>
      <c r="AE89" s="194"/>
      <c r="AF89" s="194"/>
      <c r="AG89" s="194"/>
      <c r="AH89" s="194"/>
      <c r="AI89" s="194"/>
      <c r="AJ89" s="195"/>
      <c r="AK89" s="151"/>
      <c r="AL89" s="152"/>
      <c r="AM89" s="152"/>
      <c r="AN89" s="152"/>
      <c r="AO89" s="152"/>
      <c r="AP89" s="152"/>
      <c r="AQ89" s="152"/>
      <c r="AR89" s="152"/>
      <c r="AS89" s="153"/>
      <c r="AT89" s="151"/>
      <c r="AU89" s="152"/>
      <c r="AV89" s="152"/>
      <c r="AW89" s="152"/>
      <c r="AX89" s="152"/>
      <c r="AY89" s="152"/>
      <c r="AZ89" s="152"/>
      <c r="BA89" s="152"/>
      <c r="BB89" s="153"/>
      <c r="BC89" s="151"/>
      <c r="BD89" s="152"/>
      <c r="BE89" s="152"/>
      <c r="BF89" s="152"/>
      <c r="BG89" s="152"/>
      <c r="BH89" s="152"/>
      <c r="BI89" s="152"/>
      <c r="BJ89" s="152"/>
      <c r="BK89" s="153"/>
      <c r="BL89" s="151"/>
      <c r="BM89" s="152"/>
      <c r="BN89" s="152"/>
      <c r="BO89" s="152"/>
      <c r="BP89" s="152"/>
      <c r="BQ89" s="152"/>
      <c r="BR89" s="152"/>
      <c r="BS89" s="152"/>
      <c r="BT89" s="153"/>
      <c r="BU89" s="151"/>
      <c r="BV89" s="152"/>
      <c r="BW89" s="152"/>
      <c r="BX89" s="152"/>
      <c r="BY89" s="152"/>
      <c r="BZ89" s="152"/>
      <c r="CA89" s="152"/>
      <c r="CB89" s="153"/>
    </row>
    <row r="90" spans="1:80" ht="12.75" customHeight="1" x14ac:dyDescent="0.2">
      <c r="A90" s="193" t="s">
        <v>280</v>
      </c>
      <c r="B90" s="194"/>
      <c r="C90" s="194"/>
      <c r="D90" s="194"/>
      <c r="E90" s="194"/>
      <c r="F90" s="194"/>
      <c r="G90" s="194"/>
      <c r="H90" s="194"/>
      <c r="I90" s="194"/>
      <c r="J90" s="194"/>
      <c r="K90" s="194"/>
      <c r="L90" s="194"/>
      <c r="M90" s="194"/>
      <c r="N90" s="194"/>
      <c r="O90" s="194"/>
      <c r="P90" s="194"/>
      <c r="Q90" s="194"/>
      <c r="R90" s="194"/>
      <c r="S90" s="194"/>
      <c r="T90" s="194"/>
      <c r="U90" s="194"/>
      <c r="V90" s="194"/>
      <c r="W90" s="194"/>
      <c r="X90" s="194"/>
      <c r="Y90" s="194"/>
      <c r="Z90" s="194"/>
      <c r="AA90" s="194"/>
      <c r="AB90" s="194"/>
      <c r="AC90" s="194"/>
      <c r="AD90" s="194"/>
      <c r="AE90" s="194"/>
      <c r="AF90" s="194"/>
      <c r="AG90" s="194"/>
      <c r="AH90" s="194"/>
      <c r="AI90" s="194"/>
      <c r="AJ90" s="195"/>
      <c r="AK90" s="151"/>
      <c r="AL90" s="152"/>
      <c r="AM90" s="152"/>
      <c r="AN90" s="152"/>
      <c r="AO90" s="152"/>
      <c r="AP90" s="152"/>
      <c r="AQ90" s="152"/>
      <c r="AR90" s="152"/>
      <c r="AS90" s="153"/>
      <c r="AT90" s="151"/>
      <c r="AU90" s="152"/>
      <c r="AV90" s="152"/>
      <c r="AW90" s="152"/>
      <c r="AX90" s="152"/>
      <c r="AY90" s="152"/>
      <c r="AZ90" s="152"/>
      <c r="BA90" s="152"/>
      <c r="BB90" s="153"/>
      <c r="BC90" s="151"/>
      <c r="BD90" s="152"/>
      <c r="BE90" s="152"/>
      <c r="BF90" s="152"/>
      <c r="BG90" s="152"/>
      <c r="BH90" s="152"/>
      <c r="BI90" s="152"/>
      <c r="BJ90" s="152"/>
      <c r="BK90" s="153"/>
      <c r="BL90" s="151"/>
      <c r="BM90" s="152"/>
      <c r="BN90" s="152"/>
      <c r="BO90" s="152"/>
      <c r="BP90" s="152"/>
      <c r="BQ90" s="152"/>
      <c r="BR90" s="152"/>
      <c r="BS90" s="152"/>
      <c r="BT90" s="153"/>
      <c r="BU90" s="151"/>
      <c r="BV90" s="152"/>
      <c r="BW90" s="152"/>
      <c r="BX90" s="152"/>
      <c r="BY90" s="152"/>
      <c r="BZ90" s="152"/>
      <c r="CA90" s="152"/>
      <c r="CB90" s="153"/>
    </row>
    <row r="91" spans="1:80" ht="12.75" customHeight="1" x14ac:dyDescent="0.2">
      <c r="A91" s="193" t="s">
        <v>281</v>
      </c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  <c r="O91" s="194"/>
      <c r="P91" s="194"/>
      <c r="Q91" s="194"/>
      <c r="R91" s="194"/>
      <c r="S91" s="194"/>
      <c r="T91" s="194"/>
      <c r="U91" s="194"/>
      <c r="V91" s="194"/>
      <c r="W91" s="194"/>
      <c r="X91" s="194"/>
      <c r="Y91" s="194"/>
      <c r="Z91" s="194"/>
      <c r="AA91" s="194"/>
      <c r="AB91" s="194"/>
      <c r="AC91" s="194"/>
      <c r="AD91" s="194"/>
      <c r="AE91" s="194"/>
      <c r="AF91" s="194"/>
      <c r="AG91" s="194"/>
      <c r="AH91" s="194"/>
      <c r="AI91" s="194"/>
      <c r="AJ91" s="195"/>
      <c r="AK91" s="151"/>
      <c r="AL91" s="152"/>
      <c r="AM91" s="152"/>
      <c r="AN91" s="152"/>
      <c r="AO91" s="152"/>
      <c r="AP91" s="152"/>
      <c r="AQ91" s="152"/>
      <c r="AR91" s="152"/>
      <c r="AS91" s="153"/>
      <c r="AT91" s="151"/>
      <c r="AU91" s="152"/>
      <c r="AV91" s="152"/>
      <c r="AW91" s="152"/>
      <c r="AX91" s="152"/>
      <c r="AY91" s="152"/>
      <c r="AZ91" s="152"/>
      <c r="BA91" s="152"/>
      <c r="BB91" s="153"/>
      <c r="BC91" s="151"/>
      <c r="BD91" s="152"/>
      <c r="BE91" s="152"/>
      <c r="BF91" s="152"/>
      <c r="BG91" s="152"/>
      <c r="BH91" s="152"/>
      <c r="BI91" s="152"/>
      <c r="BJ91" s="152"/>
      <c r="BK91" s="153"/>
      <c r="BL91" s="151"/>
      <c r="BM91" s="152"/>
      <c r="BN91" s="152"/>
      <c r="BO91" s="152"/>
      <c r="BP91" s="152"/>
      <c r="BQ91" s="152"/>
      <c r="BR91" s="152"/>
      <c r="BS91" s="152"/>
      <c r="BT91" s="153"/>
      <c r="BU91" s="151"/>
      <c r="BV91" s="152"/>
      <c r="BW91" s="152"/>
      <c r="BX91" s="152"/>
      <c r="BY91" s="152"/>
      <c r="BZ91" s="152"/>
      <c r="CA91" s="152"/>
      <c r="CB91" s="153"/>
    </row>
    <row r="92" spans="1:80" ht="12.75" customHeight="1" x14ac:dyDescent="0.2">
      <c r="A92" s="193" t="s">
        <v>282</v>
      </c>
      <c r="B92" s="194"/>
      <c r="C92" s="194"/>
      <c r="D92" s="194"/>
      <c r="E92" s="194"/>
      <c r="F92" s="194"/>
      <c r="G92" s="194"/>
      <c r="H92" s="194"/>
      <c r="I92" s="194"/>
      <c r="J92" s="194"/>
      <c r="K92" s="194"/>
      <c r="L92" s="194"/>
      <c r="M92" s="194"/>
      <c r="N92" s="194"/>
      <c r="O92" s="194"/>
      <c r="P92" s="194"/>
      <c r="Q92" s="194"/>
      <c r="R92" s="194"/>
      <c r="S92" s="194"/>
      <c r="T92" s="194"/>
      <c r="U92" s="194"/>
      <c r="V92" s="194"/>
      <c r="W92" s="194"/>
      <c r="X92" s="194"/>
      <c r="Y92" s="194"/>
      <c r="Z92" s="194"/>
      <c r="AA92" s="194"/>
      <c r="AB92" s="194"/>
      <c r="AC92" s="194"/>
      <c r="AD92" s="194"/>
      <c r="AE92" s="194"/>
      <c r="AF92" s="194"/>
      <c r="AG92" s="194"/>
      <c r="AH92" s="194"/>
      <c r="AI92" s="194"/>
      <c r="AJ92" s="195"/>
      <c r="AK92" s="151"/>
      <c r="AL92" s="152"/>
      <c r="AM92" s="152"/>
      <c r="AN92" s="152"/>
      <c r="AO92" s="152"/>
      <c r="AP92" s="152"/>
      <c r="AQ92" s="152"/>
      <c r="AR92" s="152"/>
      <c r="AS92" s="153"/>
      <c r="AT92" s="151"/>
      <c r="AU92" s="152"/>
      <c r="AV92" s="152"/>
      <c r="AW92" s="152"/>
      <c r="AX92" s="152"/>
      <c r="AY92" s="152"/>
      <c r="AZ92" s="152"/>
      <c r="BA92" s="152"/>
      <c r="BB92" s="153"/>
      <c r="BC92" s="151"/>
      <c r="BD92" s="152"/>
      <c r="BE92" s="152"/>
      <c r="BF92" s="152"/>
      <c r="BG92" s="152"/>
      <c r="BH92" s="152"/>
      <c r="BI92" s="152"/>
      <c r="BJ92" s="152"/>
      <c r="BK92" s="153"/>
      <c r="BL92" s="151"/>
      <c r="BM92" s="152"/>
      <c r="BN92" s="152"/>
      <c r="BO92" s="152"/>
      <c r="BP92" s="152"/>
      <c r="BQ92" s="152"/>
      <c r="BR92" s="152"/>
      <c r="BS92" s="152"/>
      <c r="BT92" s="153"/>
      <c r="BU92" s="151"/>
      <c r="BV92" s="152"/>
      <c r="BW92" s="152"/>
      <c r="BX92" s="152"/>
      <c r="BY92" s="152"/>
      <c r="BZ92" s="152"/>
      <c r="CA92" s="152"/>
      <c r="CB92" s="153"/>
    </row>
    <row r="93" spans="1:80" ht="12.75" customHeight="1" x14ac:dyDescent="0.2">
      <c r="A93" s="193" t="s">
        <v>283</v>
      </c>
      <c r="B93" s="194"/>
      <c r="C93" s="194"/>
      <c r="D93" s="194"/>
      <c r="E93" s="194"/>
      <c r="F93" s="194"/>
      <c r="G93" s="194"/>
      <c r="H93" s="194"/>
      <c r="I93" s="194"/>
      <c r="J93" s="194"/>
      <c r="K93" s="194"/>
      <c r="L93" s="194"/>
      <c r="M93" s="194"/>
      <c r="N93" s="194"/>
      <c r="O93" s="194"/>
      <c r="P93" s="194"/>
      <c r="Q93" s="194"/>
      <c r="R93" s="194"/>
      <c r="S93" s="194"/>
      <c r="T93" s="194"/>
      <c r="U93" s="194"/>
      <c r="V93" s="194"/>
      <c r="W93" s="194"/>
      <c r="X93" s="194"/>
      <c r="Y93" s="194"/>
      <c r="Z93" s="194"/>
      <c r="AA93" s="194"/>
      <c r="AB93" s="194"/>
      <c r="AC93" s="194"/>
      <c r="AD93" s="194"/>
      <c r="AE93" s="194"/>
      <c r="AF93" s="194"/>
      <c r="AG93" s="194"/>
      <c r="AH93" s="194"/>
      <c r="AI93" s="194"/>
      <c r="AJ93" s="195"/>
      <c r="AK93" s="151"/>
      <c r="AL93" s="152"/>
      <c r="AM93" s="152"/>
      <c r="AN93" s="152"/>
      <c r="AO93" s="152"/>
      <c r="AP93" s="152"/>
      <c r="AQ93" s="152"/>
      <c r="AR93" s="152"/>
      <c r="AS93" s="153"/>
      <c r="AT93" s="151"/>
      <c r="AU93" s="152"/>
      <c r="AV93" s="152"/>
      <c r="AW93" s="152"/>
      <c r="AX93" s="152"/>
      <c r="AY93" s="152"/>
      <c r="AZ93" s="152"/>
      <c r="BA93" s="152"/>
      <c r="BB93" s="153"/>
      <c r="BC93" s="151"/>
      <c r="BD93" s="152"/>
      <c r="BE93" s="152"/>
      <c r="BF93" s="152"/>
      <c r="BG93" s="152"/>
      <c r="BH93" s="152"/>
      <c r="BI93" s="152"/>
      <c r="BJ93" s="152"/>
      <c r="BK93" s="153"/>
      <c r="BL93" s="151"/>
      <c r="BM93" s="152"/>
      <c r="BN93" s="152"/>
      <c r="BO93" s="152"/>
      <c r="BP93" s="152"/>
      <c r="BQ93" s="152"/>
      <c r="BR93" s="152"/>
      <c r="BS93" s="152"/>
      <c r="BT93" s="153"/>
      <c r="BU93" s="151"/>
      <c r="BV93" s="152"/>
      <c r="BW93" s="152"/>
      <c r="BX93" s="152"/>
      <c r="BY93" s="152"/>
      <c r="BZ93" s="152"/>
      <c r="CA93" s="152"/>
      <c r="CB93" s="153"/>
    </row>
    <row r="94" spans="1:80" ht="12.75" customHeight="1" x14ac:dyDescent="0.2">
      <c r="A94" s="196" t="s">
        <v>284</v>
      </c>
      <c r="B94" s="197"/>
      <c r="C94" s="197"/>
      <c r="D94" s="197"/>
      <c r="E94" s="197"/>
      <c r="F94" s="197"/>
      <c r="G94" s="197"/>
      <c r="H94" s="197"/>
      <c r="I94" s="197"/>
      <c r="J94" s="197"/>
      <c r="K94" s="197"/>
      <c r="L94" s="197"/>
      <c r="M94" s="197"/>
      <c r="N94" s="197"/>
      <c r="O94" s="197"/>
      <c r="P94" s="197"/>
      <c r="Q94" s="197"/>
      <c r="R94" s="197"/>
      <c r="S94" s="197"/>
      <c r="T94" s="197"/>
      <c r="U94" s="197"/>
      <c r="V94" s="197"/>
      <c r="W94" s="197"/>
      <c r="X94" s="197"/>
      <c r="Y94" s="197"/>
      <c r="Z94" s="197"/>
      <c r="AA94" s="197"/>
      <c r="AB94" s="197"/>
      <c r="AC94" s="197"/>
      <c r="AD94" s="197"/>
      <c r="AE94" s="197"/>
      <c r="AF94" s="197"/>
      <c r="AG94" s="197"/>
      <c r="AH94" s="197"/>
      <c r="AI94" s="197"/>
      <c r="AJ94" s="198"/>
      <c r="AK94" s="124"/>
      <c r="AL94" s="125"/>
      <c r="AM94" s="125"/>
      <c r="AN94" s="125"/>
      <c r="AO94" s="125"/>
      <c r="AP94" s="125"/>
      <c r="AQ94" s="125"/>
      <c r="AR94" s="125"/>
      <c r="AS94" s="126"/>
      <c r="AT94" s="124"/>
      <c r="AU94" s="125"/>
      <c r="AV94" s="125"/>
      <c r="AW94" s="125"/>
      <c r="AX94" s="125"/>
      <c r="AY94" s="125"/>
      <c r="AZ94" s="125"/>
      <c r="BA94" s="125"/>
      <c r="BB94" s="126"/>
      <c r="BC94" s="124"/>
      <c r="BD94" s="125"/>
      <c r="BE94" s="125"/>
      <c r="BF94" s="125"/>
      <c r="BG94" s="125"/>
      <c r="BH94" s="125"/>
      <c r="BI94" s="125"/>
      <c r="BJ94" s="125"/>
      <c r="BK94" s="126"/>
      <c r="BL94" s="124"/>
      <c r="BM94" s="125"/>
      <c r="BN94" s="125"/>
      <c r="BO94" s="125"/>
      <c r="BP94" s="125"/>
      <c r="BQ94" s="125"/>
      <c r="BR94" s="125"/>
      <c r="BS94" s="125"/>
      <c r="BT94" s="126"/>
      <c r="BU94" s="124"/>
      <c r="BV94" s="125"/>
      <c r="BW94" s="125"/>
      <c r="BX94" s="125"/>
      <c r="BY94" s="125"/>
      <c r="BZ94" s="125"/>
      <c r="CA94" s="125"/>
      <c r="CB94" s="126"/>
    </row>
    <row r="95" spans="1:80" ht="12.75" customHeight="1" x14ac:dyDescent="0.2">
      <c r="A95" s="190" t="s">
        <v>285</v>
      </c>
      <c r="B95" s="191"/>
      <c r="C95" s="191"/>
      <c r="D95" s="191"/>
      <c r="E95" s="191"/>
      <c r="F95" s="191"/>
      <c r="G95" s="191"/>
      <c r="H95" s="191"/>
      <c r="I95" s="191"/>
      <c r="J95" s="191"/>
      <c r="K95" s="191"/>
      <c r="L95" s="191"/>
      <c r="M95" s="191"/>
      <c r="N95" s="191"/>
      <c r="O95" s="191"/>
      <c r="P95" s="191"/>
      <c r="Q95" s="191"/>
      <c r="R95" s="191"/>
      <c r="S95" s="191"/>
      <c r="T95" s="191"/>
      <c r="U95" s="191"/>
      <c r="V95" s="191"/>
      <c r="W95" s="191"/>
      <c r="X95" s="191"/>
      <c r="Y95" s="191"/>
      <c r="Z95" s="191"/>
      <c r="AA95" s="191"/>
      <c r="AB95" s="191"/>
      <c r="AC95" s="191"/>
      <c r="AD95" s="191"/>
      <c r="AE95" s="191"/>
      <c r="AF95" s="191"/>
      <c r="AG95" s="191"/>
      <c r="AH95" s="191"/>
      <c r="AI95" s="191"/>
      <c r="AJ95" s="192"/>
      <c r="AK95" s="157" t="s">
        <v>57</v>
      </c>
      <c r="AL95" s="122"/>
      <c r="AM95" s="122"/>
      <c r="AN95" s="122"/>
      <c r="AO95" s="122"/>
      <c r="AP95" s="122"/>
      <c r="AQ95" s="122"/>
      <c r="AR95" s="122"/>
      <c r="AS95" s="123"/>
      <c r="AT95" s="157" t="s">
        <v>57</v>
      </c>
      <c r="AU95" s="122"/>
      <c r="AV95" s="122"/>
      <c r="AW95" s="122"/>
      <c r="AX95" s="122"/>
      <c r="AY95" s="122"/>
      <c r="AZ95" s="122"/>
      <c r="BA95" s="122"/>
      <c r="BB95" s="123"/>
      <c r="BC95" s="157" t="s">
        <v>57</v>
      </c>
      <c r="BD95" s="122"/>
      <c r="BE95" s="122"/>
      <c r="BF95" s="122"/>
      <c r="BG95" s="122"/>
      <c r="BH95" s="122"/>
      <c r="BI95" s="122"/>
      <c r="BJ95" s="122"/>
      <c r="BK95" s="123"/>
      <c r="BL95" s="157" t="s">
        <v>57</v>
      </c>
      <c r="BM95" s="122"/>
      <c r="BN95" s="122"/>
      <c r="BO95" s="122"/>
      <c r="BP95" s="122"/>
      <c r="BQ95" s="122"/>
      <c r="BR95" s="122"/>
      <c r="BS95" s="122"/>
      <c r="BT95" s="123"/>
      <c r="BU95" s="157">
        <f>(BU13+BU18+BU55+BU71+BU77)/5</f>
        <v>2</v>
      </c>
      <c r="BV95" s="122"/>
      <c r="BW95" s="122"/>
      <c r="BX95" s="122"/>
      <c r="BY95" s="122"/>
      <c r="BZ95" s="122"/>
      <c r="CA95" s="122"/>
      <c r="CB95" s="123"/>
    </row>
    <row r="96" spans="1:80" ht="12.75" customHeight="1" x14ac:dyDescent="0.2">
      <c r="A96" s="196" t="s">
        <v>286</v>
      </c>
      <c r="B96" s="197"/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97"/>
      <c r="N96" s="197"/>
      <c r="O96" s="197"/>
      <c r="P96" s="197"/>
      <c r="Q96" s="197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8"/>
      <c r="AK96" s="124"/>
      <c r="AL96" s="125"/>
      <c r="AM96" s="125"/>
      <c r="AN96" s="125"/>
      <c r="AO96" s="125"/>
      <c r="AP96" s="125"/>
      <c r="AQ96" s="125"/>
      <c r="AR96" s="125"/>
      <c r="AS96" s="126"/>
      <c r="AT96" s="124"/>
      <c r="AU96" s="125"/>
      <c r="AV96" s="125"/>
      <c r="AW96" s="125"/>
      <c r="AX96" s="125"/>
      <c r="AY96" s="125"/>
      <c r="AZ96" s="125"/>
      <c r="BA96" s="125"/>
      <c r="BB96" s="126"/>
      <c r="BC96" s="124"/>
      <c r="BD96" s="125"/>
      <c r="BE96" s="125"/>
      <c r="BF96" s="125"/>
      <c r="BG96" s="125"/>
      <c r="BH96" s="125"/>
      <c r="BI96" s="125"/>
      <c r="BJ96" s="125"/>
      <c r="BK96" s="126"/>
      <c r="BL96" s="124"/>
      <c r="BM96" s="125"/>
      <c r="BN96" s="125"/>
      <c r="BO96" s="125"/>
      <c r="BP96" s="125"/>
      <c r="BQ96" s="125"/>
      <c r="BR96" s="125"/>
      <c r="BS96" s="125"/>
      <c r="BT96" s="126"/>
      <c r="BU96" s="124"/>
      <c r="BV96" s="125"/>
      <c r="BW96" s="125"/>
      <c r="BX96" s="125"/>
      <c r="BY96" s="125"/>
      <c r="BZ96" s="125"/>
      <c r="CA96" s="125"/>
      <c r="CB96" s="126"/>
    </row>
    <row r="100" spans="1:84" ht="15" customHeight="1" x14ac:dyDescent="0.2">
      <c r="A100" s="101" t="s">
        <v>829</v>
      </c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 t="s">
        <v>834</v>
      </c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  <c r="BR100" s="101"/>
      <c r="BS100" s="101"/>
      <c r="BT100" s="101"/>
      <c r="BU100" s="101"/>
      <c r="BV100" s="101"/>
      <c r="BW100" s="101"/>
      <c r="BX100" s="101"/>
      <c r="BY100" s="101"/>
      <c r="BZ100" s="101"/>
      <c r="CA100" s="101"/>
      <c r="CB100" s="101"/>
      <c r="CC100" s="64"/>
      <c r="CD100" s="64"/>
      <c r="CE100" s="64"/>
      <c r="CF100" s="64"/>
    </row>
    <row r="101" spans="1:84" s="14" customFormat="1" ht="10.5" x14ac:dyDescent="0.25">
      <c r="A101" s="102" t="s">
        <v>831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 t="s">
        <v>832</v>
      </c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 t="s">
        <v>833</v>
      </c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65"/>
      <c r="CD101" s="65"/>
      <c r="CE101" s="65"/>
      <c r="CF101" s="65"/>
    </row>
    <row r="102" spans="1:84" x14ac:dyDescent="0.2">
      <c r="A102" s="64"/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64"/>
      <c r="BN102" s="64"/>
      <c r="BO102" s="64"/>
      <c r="BP102" s="64"/>
      <c r="BQ102" s="64"/>
      <c r="BR102" s="64"/>
      <c r="BS102" s="64"/>
      <c r="BT102" s="64"/>
      <c r="BU102" s="64"/>
      <c r="BV102" s="64"/>
      <c r="BW102" s="64"/>
      <c r="BX102" s="64"/>
      <c r="BY102" s="64"/>
      <c r="BZ102" s="64"/>
      <c r="CA102" s="64"/>
      <c r="CB102" s="64"/>
      <c r="CC102" s="64"/>
      <c r="CD102" s="64"/>
      <c r="CE102" s="64"/>
      <c r="CF102" s="64"/>
    </row>
    <row r="103" spans="1:84" x14ac:dyDescent="0.2">
      <c r="A103" s="64"/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  <c r="BM103" s="64"/>
      <c r="BN103" s="64"/>
      <c r="BO103" s="64"/>
      <c r="BP103" s="64"/>
      <c r="BQ103" s="64"/>
      <c r="BR103" s="64"/>
      <c r="BS103" s="64"/>
      <c r="BT103" s="64"/>
      <c r="BU103" s="64"/>
      <c r="BV103" s="64"/>
      <c r="BW103" s="64"/>
      <c r="BX103" s="64"/>
      <c r="BY103" s="64"/>
      <c r="BZ103" s="64"/>
      <c r="CA103" s="64"/>
      <c r="CB103" s="64"/>
      <c r="CC103" s="64"/>
      <c r="CD103" s="64"/>
      <c r="CE103" s="64"/>
      <c r="CF103" s="64"/>
    </row>
    <row r="104" spans="1:84" x14ac:dyDescent="0.2">
      <c r="A104" s="64"/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/>
    </row>
    <row r="105" spans="1:84" x14ac:dyDescent="0.2">
      <c r="A105" s="64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  <c r="BM105" s="64"/>
      <c r="BN105" s="64"/>
      <c r="BO105" s="64"/>
      <c r="BP105" s="64"/>
      <c r="BQ105" s="64"/>
      <c r="BR105" s="64"/>
      <c r="BS105" s="64"/>
      <c r="BT105" s="64"/>
      <c r="BU105" s="64"/>
      <c r="BV105" s="64"/>
      <c r="BW105" s="64"/>
      <c r="BX105" s="64"/>
      <c r="BY105" s="64"/>
      <c r="BZ105" s="64"/>
      <c r="CA105" s="64"/>
      <c r="CB105" s="64"/>
      <c r="CC105" s="64"/>
      <c r="CD105" s="64"/>
      <c r="CE105" s="64"/>
      <c r="CF105" s="64"/>
    </row>
    <row r="106" spans="1:84" s="1" customFormat="1" ht="11.25" customHeight="1" x14ac:dyDescent="0.2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</row>
    <row r="107" spans="1:84" s="1" customFormat="1" ht="11.25" x14ac:dyDescent="0.2">
      <c r="A107" s="6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</row>
    <row r="108" spans="1:84" x14ac:dyDescent="0.2">
      <c r="A108" s="64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  <c r="BM108" s="64"/>
      <c r="BN108" s="64"/>
      <c r="BO108" s="64"/>
      <c r="BP108" s="64"/>
      <c r="BQ108" s="64"/>
      <c r="BR108" s="64"/>
      <c r="BS108" s="64"/>
      <c r="BT108" s="64"/>
      <c r="BU108" s="64"/>
      <c r="BV108" s="64"/>
      <c r="BW108" s="64"/>
      <c r="BX108" s="64"/>
      <c r="BY108" s="64"/>
      <c r="BZ108" s="64"/>
      <c r="CA108" s="64"/>
      <c r="CB108" s="64"/>
      <c r="CC108" s="64"/>
      <c r="CD108" s="64"/>
      <c r="CE108" s="64"/>
      <c r="CF108" s="64"/>
    </row>
    <row r="109" spans="1:84" x14ac:dyDescent="0.2">
      <c r="A109" s="64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4"/>
      <c r="CF109" s="64"/>
    </row>
    <row r="110" spans="1:84" x14ac:dyDescent="0.2">
      <c r="A110" s="64"/>
      <c r="B110" s="64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  <c r="BM110" s="64"/>
      <c r="BN110" s="64"/>
      <c r="BO110" s="64"/>
      <c r="BP110" s="64"/>
      <c r="BQ110" s="64"/>
      <c r="BR110" s="64"/>
      <c r="BS110" s="64"/>
      <c r="BT110" s="64"/>
      <c r="BU110" s="64"/>
      <c r="BV110" s="64"/>
      <c r="BW110" s="64"/>
      <c r="BX110" s="64"/>
      <c r="BY110" s="64"/>
      <c r="BZ110" s="64"/>
      <c r="CA110" s="64"/>
      <c r="CB110" s="64"/>
      <c r="CC110" s="64"/>
      <c r="CD110" s="64"/>
      <c r="CE110" s="64"/>
      <c r="CF110" s="64"/>
    </row>
    <row r="111" spans="1:84" x14ac:dyDescent="0.2">
      <c r="A111" s="64"/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4"/>
      <c r="CF111" s="64"/>
    </row>
    <row r="112" spans="1:84" x14ac:dyDescent="0.2">
      <c r="A112" s="64"/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  <c r="BM112" s="64"/>
      <c r="BN112" s="64"/>
      <c r="BO112" s="64"/>
      <c r="BP112" s="64"/>
      <c r="BQ112" s="64"/>
      <c r="BR112" s="64"/>
      <c r="BS112" s="64"/>
      <c r="BT112" s="64"/>
      <c r="BU112" s="64"/>
      <c r="BV112" s="64"/>
      <c r="BW112" s="64"/>
      <c r="BX112" s="64"/>
      <c r="BY112" s="64"/>
      <c r="BZ112" s="64"/>
      <c r="CA112" s="64"/>
      <c r="CB112" s="64"/>
      <c r="CC112" s="64"/>
      <c r="CD112" s="64"/>
      <c r="CE112" s="64"/>
      <c r="CF112" s="64"/>
    </row>
    <row r="113" spans="1:84" x14ac:dyDescent="0.2">
      <c r="A113" s="64"/>
      <c r="B113" s="64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4"/>
      <c r="CF113" s="64"/>
    </row>
    <row r="114" spans="1:84" x14ac:dyDescent="0.2">
      <c r="A114" s="64"/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  <c r="BM114" s="64"/>
      <c r="BN114" s="64"/>
      <c r="BO114" s="64"/>
      <c r="BP114" s="64"/>
      <c r="BQ114" s="64"/>
      <c r="BR114" s="64"/>
      <c r="BS114" s="64"/>
      <c r="BT114" s="64"/>
      <c r="BU114" s="64"/>
      <c r="BV114" s="64"/>
      <c r="BW114" s="64"/>
      <c r="BX114" s="64"/>
      <c r="BY114" s="64"/>
      <c r="BZ114" s="64"/>
      <c r="CA114" s="64"/>
      <c r="CB114" s="64"/>
      <c r="CC114" s="64"/>
      <c r="CD114" s="64"/>
      <c r="CE114" s="64"/>
      <c r="CF114" s="64"/>
    </row>
    <row r="115" spans="1:84" x14ac:dyDescent="0.2">
      <c r="A115" s="64"/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  <c r="BP115" s="64"/>
      <c r="BQ115" s="64"/>
      <c r="BR115" s="64"/>
      <c r="BS115" s="64"/>
      <c r="BT115" s="64"/>
      <c r="BU115" s="64"/>
      <c r="BV115" s="64"/>
      <c r="BW115" s="64"/>
      <c r="BX115" s="64"/>
      <c r="BY115" s="64"/>
      <c r="BZ115" s="64"/>
      <c r="CA115" s="64"/>
      <c r="CB115" s="64"/>
      <c r="CC115" s="64"/>
      <c r="CD115" s="64"/>
      <c r="CE115" s="64"/>
      <c r="CF115" s="64"/>
    </row>
    <row r="116" spans="1:84" x14ac:dyDescent="0.2">
      <c r="A116" s="64"/>
      <c r="B116" s="64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  <c r="BM116" s="64"/>
      <c r="BN116" s="64"/>
      <c r="BO116" s="64"/>
      <c r="BP116" s="64"/>
      <c r="BQ116" s="64"/>
      <c r="BR116" s="64"/>
      <c r="BS116" s="64"/>
      <c r="BT116" s="64"/>
      <c r="BU116" s="64"/>
      <c r="BV116" s="64"/>
      <c r="BW116" s="64"/>
      <c r="BX116" s="64"/>
      <c r="BY116" s="64"/>
      <c r="BZ116" s="64"/>
      <c r="CA116" s="64"/>
      <c r="CB116" s="64"/>
      <c r="CC116" s="64"/>
      <c r="CD116" s="64"/>
      <c r="CE116" s="64"/>
      <c r="CF116" s="64"/>
    </row>
    <row r="117" spans="1:84" x14ac:dyDescent="0.2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  <c r="BM117" s="64"/>
      <c r="BN117" s="64"/>
      <c r="BO117" s="64"/>
      <c r="BP117" s="64"/>
      <c r="BQ117" s="64"/>
      <c r="BR117" s="64"/>
      <c r="BS117" s="64"/>
      <c r="BT117" s="64"/>
      <c r="BU117" s="64"/>
      <c r="BV117" s="64"/>
      <c r="BW117" s="64"/>
      <c r="BX117" s="64"/>
      <c r="BY117" s="64"/>
      <c r="BZ117" s="64"/>
      <c r="CA117" s="64"/>
      <c r="CB117" s="64"/>
      <c r="CC117" s="64"/>
      <c r="CD117" s="64"/>
      <c r="CE117" s="64"/>
      <c r="CF117" s="64"/>
    </row>
    <row r="118" spans="1:84" x14ac:dyDescent="0.2">
      <c r="A118" s="64"/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  <c r="BM118" s="64"/>
      <c r="BN118" s="64"/>
      <c r="BO118" s="64"/>
      <c r="BP118" s="64"/>
      <c r="BQ118" s="64"/>
      <c r="BR118" s="64"/>
      <c r="BS118" s="64"/>
      <c r="BT118" s="64"/>
      <c r="BU118" s="64"/>
      <c r="BV118" s="64"/>
      <c r="BW118" s="64"/>
      <c r="BX118" s="64"/>
      <c r="BY118" s="64"/>
      <c r="BZ118" s="64"/>
      <c r="CA118" s="64"/>
      <c r="CB118" s="64"/>
      <c r="CC118" s="64"/>
      <c r="CD118" s="64"/>
      <c r="CE118" s="64"/>
      <c r="CF118" s="64"/>
    </row>
    <row r="119" spans="1:84" x14ac:dyDescent="0.2">
      <c r="A119" s="64"/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  <c r="BM119" s="64"/>
      <c r="BN119" s="64"/>
      <c r="BO119" s="64"/>
      <c r="BP119" s="64"/>
      <c r="BQ119" s="64"/>
      <c r="BR119" s="64"/>
      <c r="BS119" s="64"/>
      <c r="BT119" s="64"/>
      <c r="BU119" s="64"/>
      <c r="BV119" s="64"/>
      <c r="BW119" s="64"/>
      <c r="BX119" s="64"/>
      <c r="BY119" s="64"/>
      <c r="BZ119" s="64"/>
      <c r="CA119" s="64"/>
      <c r="CB119" s="64"/>
      <c r="CC119" s="64"/>
      <c r="CD119" s="64"/>
      <c r="CE119" s="64"/>
      <c r="CF119" s="64"/>
    </row>
    <row r="120" spans="1:84" x14ac:dyDescent="0.2">
      <c r="A120" s="64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  <c r="BM120" s="64"/>
      <c r="BN120" s="64"/>
      <c r="BO120" s="64"/>
      <c r="BP120" s="64"/>
      <c r="BQ120" s="64"/>
      <c r="BR120" s="64"/>
      <c r="BS120" s="64"/>
      <c r="BT120" s="64"/>
      <c r="BU120" s="64"/>
      <c r="BV120" s="64"/>
      <c r="BW120" s="64"/>
      <c r="BX120" s="64"/>
      <c r="BY120" s="64"/>
      <c r="BZ120" s="64"/>
      <c r="CA120" s="64"/>
      <c r="CB120" s="64"/>
      <c r="CC120" s="64"/>
      <c r="CD120" s="64"/>
      <c r="CE120" s="64"/>
      <c r="CF120" s="64"/>
    </row>
    <row r="121" spans="1:84" x14ac:dyDescent="0.2">
      <c r="A121" s="64"/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  <c r="BM121" s="64"/>
      <c r="BN121" s="64"/>
      <c r="BO121" s="64"/>
      <c r="BP121" s="64"/>
      <c r="BQ121" s="64"/>
      <c r="BR121" s="64"/>
      <c r="BS121" s="64"/>
      <c r="BT121" s="64"/>
      <c r="BU121" s="64"/>
      <c r="BV121" s="64"/>
      <c r="BW121" s="64"/>
      <c r="BX121" s="64"/>
      <c r="BY121" s="64"/>
      <c r="BZ121" s="64"/>
      <c r="CA121" s="64"/>
      <c r="CB121" s="64"/>
      <c r="CC121" s="64"/>
      <c r="CD121" s="64"/>
      <c r="CE121" s="64"/>
      <c r="CF121" s="64"/>
    </row>
    <row r="122" spans="1:84" x14ac:dyDescent="0.2">
      <c r="A122" s="64"/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  <c r="BM122" s="64"/>
      <c r="BN122" s="64"/>
      <c r="BO122" s="64"/>
      <c r="BP122" s="64"/>
      <c r="BQ122" s="64"/>
      <c r="BR122" s="64"/>
      <c r="BS122" s="64"/>
      <c r="BT122" s="64"/>
      <c r="BU122" s="64"/>
      <c r="BV122" s="64"/>
      <c r="BW122" s="64"/>
      <c r="BX122" s="64"/>
      <c r="BY122" s="64"/>
      <c r="BZ122" s="64"/>
      <c r="CA122" s="64"/>
      <c r="CB122" s="64"/>
      <c r="CC122" s="64"/>
      <c r="CD122" s="64"/>
      <c r="CE122" s="64"/>
      <c r="CF122" s="64"/>
    </row>
    <row r="123" spans="1:84" x14ac:dyDescent="0.2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4"/>
      <c r="AI123" s="64"/>
      <c r="AJ123" s="64"/>
      <c r="AK123" s="64"/>
      <c r="AL123" s="64"/>
      <c r="AM123" s="64"/>
      <c r="AN123" s="64"/>
      <c r="AO123" s="64"/>
      <c r="AP123" s="64"/>
      <c r="AQ123" s="64"/>
      <c r="AR123" s="64"/>
      <c r="AS123" s="64"/>
      <c r="AT123" s="64"/>
      <c r="AU123" s="64"/>
      <c r="AV123" s="64"/>
      <c r="AW123" s="64"/>
      <c r="AX123" s="64"/>
      <c r="AY123" s="64"/>
      <c r="AZ123" s="64"/>
      <c r="BA123" s="64"/>
      <c r="BB123" s="64"/>
      <c r="BC123" s="64"/>
      <c r="BD123" s="64"/>
      <c r="BE123" s="64"/>
      <c r="BF123" s="64"/>
      <c r="BG123" s="64"/>
      <c r="BH123" s="64"/>
      <c r="BI123" s="64"/>
      <c r="BJ123" s="64"/>
      <c r="BK123" s="64"/>
      <c r="BL123" s="64"/>
      <c r="BM123" s="64"/>
      <c r="BN123" s="64"/>
      <c r="BO123" s="64"/>
      <c r="BP123" s="64"/>
      <c r="BQ123" s="64"/>
      <c r="BR123" s="64"/>
      <c r="BS123" s="64"/>
      <c r="BT123" s="64"/>
      <c r="BU123" s="64"/>
      <c r="BV123" s="64"/>
      <c r="BW123" s="64"/>
      <c r="BX123" s="64"/>
      <c r="BY123" s="64"/>
      <c r="BZ123" s="64"/>
      <c r="CA123" s="64"/>
      <c r="CB123" s="64"/>
      <c r="CC123" s="64"/>
      <c r="CD123" s="64"/>
      <c r="CE123" s="64"/>
      <c r="CF123" s="64"/>
    </row>
    <row r="124" spans="1:84" x14ac:dyDescent="0.2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4"/>
      <c r="AI124" s="64"/>
      <c r="AJ124" s="64"/>
      <c r="AK124" s="64"/>
      <c r="AL124" s="64"/>
      <c r="AM124" s="64"/>
      <c r="AN124" s="64"/>
      <c r="AO124" s="64"/>
      <c r="AP124" s="64"/>
      <c r="AQ124" s="64"/>
      <c r="AR124" s="64"/>
      <c r="AS124" s="64"/>
      <c r="AT124" s="64"/>
      <c r="AU124" s="64"/>
      <c r="AV124" s="64"/>
      <c r="AW124" s="64"/>
      <c r="AX124" s="64"/>
      <c r="AY124" s="64"/>
      <c r="AZ124" s="64"/>
      <c r="BA124" s="64"/>
      <c r="BB124" s="64"/>
      <c r="BC124" s="64"/>
      <c r="BD124" s="64"/>
      <c r="BE124" s="64"/>
      <c r="BF124" s="64"/>
      <c r="BG124" s="64"/>
      <c r="BH124" s="64"/>
      <c r="BI124" s="64"/>
      <c r="BJ124" s="64"/>
      <c r="BK124" s="64"/>
      <c r="BL124" s="64"/>
      <c r="BM124" s="64"/>
      <c r="BN124" s="64"/>
      <c r="BO124" s="64"/>
      <c r="BP124" s="64"/>
      <c r="BQ124" s="64"/>
      <c r="BR124" s="64"/>
      <c r="BS124" s="64"/>
      <c r="BT124" s="64"/>
      <c r="BU124" s="64"/>
      <c r="BV124" s="64"/>
      <c r="BW124" s="64"/>
      <c r="BX124" s="64"/>
      <c r="BY124" s="64"/>
      <c r="BZ124" s="64"/>
      <c r="CA124" s="64"/>
      <c r="CB124" s="64"/>
      <c r="CC124" s="64"/>
      <c r="CD124" s="64"/>
      <c r="CE124" s="64"/>
      <c r="CF124" s="64"/>
    </row>
    <row r="125" spans="1:84" x14ac:dyDescent="0.2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  <c r="BM125" s="64"/>
      <c r="BN125" s="64"/>
      <c r="BO125" s="64"/>
      <c r="BP125" s="64"/>
      <c r="BQ125" s="64"/>
      <c r="BR125" s="64"/>
      <c r="BS125" s="64"/>
      <c r="BT125" s="64"/>
      <c r="BU125" s="64"/>
      <c r="BV125" s="64"/>
      <c r="BW125" s="64"/>
      <c r="BX125" s="64"/>
      <c r="BY125" s="64"/>
      <c r="BZ125" s="64"/>
      <c r="CA125" s="64"/>
      <c r="CB125" s="64"/>
      <c r="CC125" s="64"/>
      <c r="CD125" s="64"/>
      <c r="CE125" s="64"/>
      <c r="CF125" s="64"/>
    </row>
    <row r="126" spans="1:84" x14ac:dyDescent="0.2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  <c r="BM126" s="64"/>
      <c r="BN126" s="64"/>
      <c r="BO126" s="64"/>
      <c r="BP126" s="64"/>
      <c r="BQ126" s="64"/>
      <c r="BR126" s="64"/>
      <c r="BS126" s="64"/>
      <c r="BT126" s="64"/>
      <c r="BU126" s="64"/>
      <c r="BV126" s="64"/>
      <c r="BW126" s="64"/>
      <c r="BX126" s="64"/>
      <c r="BY126" s="64"/>
      <c r="BZ126" s="64"/>
      <c r="CA126" s="64"/>
      <c r="CB126" s="64"/>
      <c r="CC126" s="64"/>
      <c r="CD126" s="64"/>
      <c r="CE126" s="64"/>
      <c r="CF126" s="64"/>
    </row>
    <row r="127" spans="1:84" x14ac:dyDescent="0.2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  <c r="BM127" s="64"/>
      <c r="BN127" s="64"/>
      <c r="BO127" s="64"/>
      <c r="BP127" s="64"/>
      <c r="BQ127" s="64"/>
      <c r="BR127" s="64"/>
      <c r="BS127" s="64"/>
      <c r="BT127" s="64"/>
      <c r="BU127" s="64"/>
      <c r="BV127" s="64"/>
      <c r="BW127" s="64"/>
      <c r="BX127" s="64"/>
      <c r="BY127" s="64"/>
      <c r="BZ127" s="64"/>
      <c r="CA127" s="64"/>
      <c r="CB127" s="64"/>
      <c r="CC127" s="64"/>
      <c r="CD127" s="64"/>
      <c r="CE127" s="64"/>
      <c r="CF127" s="64"/>
    </row>
    <row r="128" spans="1:84" x14ac:dyDescent="0.2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  <c r="BM128" s="64"/>
      <c r="BN128" s="64"/>
      <c r="BO128" s="64"/>
      <c r="BP128" s="64"/>
      <c r="BQ128" s="64"/>
      <c r="BR128" s="64"/>
      <c r="BS128" s="64"/>
      <c r="BT128" s="64"/>
      <c r="BU128" s="64"/>
      <c r="BV128" s="64"/>
      <c r="BW128" s="64"/>
      <c r="BX128" s="64"/>
      <c r="BY128" s="64"/>
      <c r="BZ128" s="64"/>
      <c r="CA128" s="64"/>
      <c r="CB128" s="64"/>
      <c r="CC128" s="64"/>
      <c r="CD128" s="64"/>
      <c r="CE128" s="64"/>
      <c r="CF128" s="64"/>
    </row>
    <row r="129" spans="1:84" x14ac:dyDescent="0.2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4"/>
      <c r="AI129" s="64"/>
      <c r="AJ129" s="64"/>
      <c r="AK129" s="64"/>
      <c r="AL129" s="64"/>
      <c r="AM129" s="64"/>
      <c r="AN129" s="64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64"/>
      <c r="AZ129" s="64"/>
      <c r="BA129" s="64"/>
      <c r="BB129" s="64"/>
      <c r="BC129" s="64"/>
      <c r="BD129" s="64"/>
      <c r="BE129" s="64"/>
      <c r="BF129" s="64"/>
      <c r="BG129" s="64"/>
      <c r="BH129" s="64"/>
      <c r="BI129" s="64"/>
      <c r="BJ129" s="64"/>
      <c r="BK129" s="64"/>
      <c r="BL129" s="64"/>
      <c r="BM129" s="64"/>
      <c r="BN129" s="64"/>
      <c r="BO129" s="64"/>
      <c r="BP129" s="64"/>
      <c r="BQ129" s="64"/>
      <c r="BR129" s="64"/>
      <c r="BS129" s="64"/>
      <c r="BT129" s="64"/>
      <c r="BU129" s="64"/>
      <c r="BV129" s="64"/>
      <c r="BW129" s="64"/>
      <c r="BX129" s="64"/>
      <c r="BY129" s="64"/>
      <c r="BZ129" s="64"/>
      <c r="CA129" s="64"/>
      <c r="CB129" s="64"/>
      <c r="CC129" s="64"/>
      <c r="CD129" s="64"/>
      <c r="CE129" s="64"/>
      <c r="CF129" s="64"/>
    </row>
    <row r="130" spans="1:84" x14ac:dyDescent="0.2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  <c r="BM130" s="64"/>
      <c r="BN130" s="64"/>
      <c r="BO130" s="64"/>
      <c r="BP130" s="64"/>
      <c r="BQ130" s="64"/>
      <c r="BR130" s="64"/>
      <c r="BS130" s="6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64"/>
      <c r="CF130" s="64"/>
    </row>
    <row r="131" spans="1:84" x14ac:dyDescent="0.2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  <c r="BM131" s="64"/>
      <c r="BN131" s="64"/>
      <c r="BO131" s="64"/>
      <c r="BP131" s="64"/>
      <c r="BQ131" s="64"/>
      <c r="BR131" s="64"/>
      <c r="BS131" s="6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64"/>
      <c r="CF131" s="64"/>
    </row>
    <row r="132" spans="1:84" x14ac:dyDescent="0.2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</row>
    <row r="133" spans="1:84" x14ac:dyDescent="0.2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  <c r="BM133" s="64"/>
      <c r="BN133" s="64"/>
      <c r="BO133" s="64"/>
      <c r="BP133" s="64"/>
      <c r="BQ133" s="64"/>
      <c r="BR133" s="64"/>
      <c r="BS133" s="64"/>
      <c r="BT133" s="64"/>
      <c r="BU133" s="64"/>
      <c r="BV133" s="64"/>
      <c r="BW133" s="64"/>
      <c r="BX133" s="64"/>
      <c r="BY133" s="64"/>
      <c r="BZ133" s="64"/>
      <c r="CA133" s="64"/>
      <c r="CB133" s="64"/>
      <c r="CC133" s="64"/>
      <c r="CD133" s="64"/>
      <c r="CE133" s="64"/>
      <c r="CF133" s="64"/>
    </row>
    <row r="134" spans="1:84" x14ac:dyDescent="0.2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  <c r="BM134" s="64"/>
      <c r="BN134" s="64"/>
      <c r="BO134" s="64"/>
      <c r="BP134" s="64"/>
      <c r="BQ134" s="64"/>
      <c r="BR134" s="64"/>
      <c r="BS134" s="6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64"/>
      <c r="CF134" s="64"/>
    </row>
    <row r="135" spans="1:84" x14ac:dyDescent="0.2">
      <c r="A135" s="64"/>
      <c r="B135" s="64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  <c r="BM135" s="64"/>
      <c r="BN135" s="64"/>
      <c r="BO135" s="64"/>
      <c r="BP135" s="64"/>
      <c r="BQ135" s="64"/>
      <c r="BR135" s="64"/>
      <c r="BS135" s="64"/>
      <c r="BT135" s="64"/>
      <c r="BU135" s="64"/>
      <c r="BV135" s="64"/>
      <c r="BW135" s="64"/>
      <c r="BX135" s="64"/>
      <c r="BY135" s="64"/>
      <c r="BZ135" s="64"/>
      <c r="CA135" s="64"/>
      <c r="CB135" s="64"/>
      <c r="CC135" s="64"/>
      <c r="CD135" s="64"/>
      <c r="CE135" s="64"/>
      <c r="CF135" s="64"/>
    </row>
    <row r="136" spans="1:84" x14ac:dyDescent="0.2">
      <c r="A136" s="64"/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  <c r="BM136" s="64"/>
      <c r="BN136" s="64"/>
      <c r="BO136" s="64"/>
      <c r="BP136" s="64"/>
      <c r="BQ136" s="64"/>
      <c r="BR136" s="64"/>
      <c r="BS136" s="64"/>
      <c r="BT136" s="64"/>
      <c r="BU136" s="64"/>
      <c r="BV136" s="64"/>
      <c r="BW136" s="64"/>
      <c r="BX136" s="64"/>
      <c r="BY136" s="64"/>
      <c r="BZ136" s="64"/>
      <c r="CA136" s="64"/>
      <c r="CB136" s="64"/>
      <c r="CC136" s="64"/>
      <c r="CD136" s="64"/>
      <c r="CE136" s="64"/>
      <c r="CF136" s="64"/>
    </row>
    <row r="137" spans="1:84" x14ac:dyDescent="0.2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  <c r="BM137" s="64"/>
      <c r="BN137" s="64"/>
      <c r="BO137" s="64"/>
      <c r="BP137" s="64"/>
      <c r="BQ137" s="64"/>
      <c r="BR137" s="64"/>
      <c r="BS137" s="6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64"/>
      <c r="CF137" s="64"/>
    </row>
    <row r="138" spans="1:84" x14ac:dyDescent="0.2">
      <c r="A138" s="64"/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  <c r="BM138" s="64"/>
      <c r="BN138" s="64"/>
      <c r="BO138" s="64"/>
      <c r="BP138" s="64"/>
      <c r="BQ138" s="64"/>
      <c r="BR138" s="64"/>
      <c r="BS138" s="6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64"/>
      <c r="CF138" s="64"/>
    </row>
    <row r="139" spans="1:84" x14ac:dyDescent="0.2">
      <c r="A139" s="64"/>
      <c r="B139" s="64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  <c r="BM139" s="64"/>
      <c r="BN139" s="64"/>
      <c r="BO139" s="64"/>
      <c r="BP139" s="64"/>
      <c r="BQ139" s="64"/>
      <c r="BR139" s="64"/>
      <c r="BS139" s="6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64"/>
      <c r="CF139" s="64"/>
    </row>
    <row r="140" spans="1:84" x14ac:dyDescent="0.2">
      <c r="A140" s="64"/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  <c r="BM140" s="64"/>
      <c r="BN140" s="64"/>
      <c r="BO140" s="64"/>
      <c r="BP140" s="64"/>
      <c r="BQ140" s="64"/>
      <c r="BR140" s="64"/>
      <c r="BS140" s="64"/>
      <c r="BT140" s="64"/>
      <c r="BU140" s="64"/>
      <c r="BV140" s="64"/>
      <c r="BW140" s="64"/>
      <c r="BX140" s="64"/>
      <c r="BY140" s="64"/>
      <c r="BZ140" s="64"/>
      <c r="CA140" s="64"/>
      <c r="CB140" s="64"/>
      <c r="CC140" s="64"/>
      <c r="CD140" s="64"/>
      <c r="CE140" s="64"/>
      <c r="CF140" s="64"/>
    </row>
    <row r="141" spans="1:84" x14ac:dyDescent="0.2">
      <c r="A141" s="64"/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  <c r="BM141" s="64"/>
      <c r="BN141" s="64"/>
      <c r="BO141" s="64"/>
      <c r="BP141" s="64"/>
      <c r="BQ141" s="64"/>
      <c r="BR141" s="64"/>
      <c r="BS141" s="64"/>
      <c r="BT141" s="64"/>
      <c r="BU141" s="64"/>
      <c r="BV141" s="64"/>
      <c r="BW141" s="64"/>
      <c r="BX141" s="64"/>
      <c r="BY141" s="64"/>
      <c r="BZ141" s="64"/>
      <c r="CA141" s="64"/>
      <c r="CB141" s="64"/>
      <c r="CC141" s="64"/>
      <c r="CD141" s="64"/>
      <c r="CE141" s="64"/>
      <c r="CF141" s="64"/>
    </row>
    <row r="142" spans="1:84" x14ac:dyDescent="0.2">
      <c r="A142" s="64"/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  <c r="BM142" s="64"/>
      <c r="BN142" s="64"/>
      <c r="BO142" s="64"/>
      <c r="BP142" s="64"/>
      <c r="BQ142" s="64"/>
      <c r="BR142" s="64"/>
      <c r="BS142" s="64"/>
      <c r="BT142" s="64"/>
      <c r="BU142" s="64"/>
      <c r="BV142" s="64"/>
      <c r="BW142" s="64"/>
      <c r="BX142" s="64"/>
      <c r="BY142" s="64"/>
      <c r="BZ142" s="64"/>
      <c r="CA142" s="64"/>
      <c r="CB142" s="64"/>
      <c r="CC142" s="64"/>
      <c r="CD142" s="64"/>
      <c r="CE142" s="64"/>
      <c r="CF142" s="64"/>
    </row>
    <row r="143" spans="1:84" x14ac:dyDescent="0.2">
      <c r="A143" s="64"/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  <c r="BM143" s="64"/>
      <c r="BN143" s="64"/>
      <c r="BO143" s="64"/>
      <c r="BP143" s="64"/>
      <c r="BQ143" s="64"/>
      <c r="BR143" s="64"/>
      <c r="BS143" s="6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64"/>
      <c r="CF143" s="64"/>
    </row>
    <row r="144" spans="1:84" x14ac:dyDescent="0.2">
      <c r="A144" s="64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  <c r="BM144" s="64"/>
      <c r="BN144" s="64"/>
      <c r="BO144" s="64"/>
      <c r="BP144" s="64"/>
      <c r="BQ144" s="64"/>
      <c r="BR144" s="64"/>
      <c r="BS144" s="6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64"/>
      <c r="CF144" s="64"/>
    </row>
    <row r="145" spans="1:84" x14ac:dyDescent="0.2">
      <c r="A145" s="64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  <c r="BM145" s="64"/>
      <c r="BN145" s="64"/>
      <c r="BO145" s="64"/>
      <c r="BP145" s="64"/>
      <c r="BQ145" s="64"/>
      <c r="BR145" s="64"/>
      <c r="BS145" s="6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64"/>
      <c r="CF145" s="64"/>
    </row>
    <row r="146" spans="1:84" x14ac:dyDescent="0.2">
      <c r="A146" s="64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  <c r="BM146" s="64"/>
      <c r="BN146" s="64"/>
      <c r="BO146" s="64"/>
      <c r="BP146" s="64"/>
      <c r="BQ146" s="64"/>
      <c r="BR146" s="64"/>
      <c r="BS146" s="6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64"/>
      <c r="CF146" s="64"/>
    </row>
    <row r="147" spans="1:84" x14ac:dyDescent="0.2">
      <c r="A147" s="64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  <c r="BM147" s="64"/>
      <c r="BN147" s="64"/>
      <c r="BO147" s="64"/>
      <c r="BP147" s="64"/>
      <c r="BQ147" s="64"/>
      <c r="BR147" s="64"/>
      <c r="BS147" s="64"/>
      <c r="BT147" s="64"/>
      <c r="BU147" s="64"/>
      <c r="BV147" s="64"/>
      <c r="BW147" s="64"/>
      <c r="BX147" s="64"/>
      <c r="BY147" s="64"/>
      <c r="BZ147" s="64"/>
      <c r="CA147" s="64"/>
      <c r="CB147" s="64"/>
      <c r="CC147" s="64"/>
      <c r="CD147" s="64"/>
      <c r="CE147" s="64"/>
      <c r="CF147" s="64"/>
    </row>
    <row r="148" spans="1:84" x14ac:dyDescent="0.2">
      <c r="A148" s="64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  <c r="BM148" s="64"/>
      <c r="BN148" s="64"/>
      <c r="BO148" s="64"/>
      <c r="BP148" s="64"/>
      <c r="BQ148" s="64"/>
      <c r="BR148" s="64"/>
      <c r="BS148" s="64"/>
      <c r="BT148" s="64"/>
      <c r="BU148" s="64"/>
      <c r="BV148" s="64"/>
      <c r="BW148" s="64"/>
      <c r="BX148" s="64"/>
      <c r="BY148" s="64"/>
      <c r="BZ148" s="64"/>
      <c r="CA148" s="64"/>
      <c r="CB148" s="64"/>
      <c r="CC148" s="64"/>
      <c r="CD148" s="64"/>
      <c r="CE148" s="64"/>
      <c r="CF148" s="64"/>
    </row>
    <row r="149" spans="1:84" x14ac:dyDescent="0.2">
      <c r="A149" s="64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  <c r="BM149" s="64"/>
      <c r="BN149" s="64"/>
      <c r="BO149" s="64"/>
      <c r="BP149" s="64"/>
      <c r="BQ149" s="64"/>
      <c r="BR149" s="64"/>
      <c r="BS149" s="64"/>
      <c r="BT149" s="64"/>
      <c r="BU149" s="64"/>
      <c r="BV149" s="64"/>
      <c r="BW149" s="64"/>
      <c r="BX149" s="64"/>
      <c r="BY149" s="64"/>
      <c r="BZ149" s="64"/>
      <c r="CA149" s="64"/>
      <c r="CB149" s="64"/>
      <c r="CC149" s="64"/>
      <c r="CD149" s="64"/>
      <c r="CE149" s="64"/>
      <c r="CF149" s="64"/>
    </row>
    <row r="150" spans="1:84" x14ac:dyDescent="0.2">
      <c r="A150" s="64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  <c r="BO150" s="64"/>
      <c r="BP150" s="64"/>
      <c r="BQ150" s="64"/>
      <c r="BR150" s="64"/>
      <c r="BS150" s="64"/>
      <c r="BT150" s="64"/>
      <c r="BU150" s="64"/>
      <c r="BV150" s="64"/>
      <c r="BW150" s="64"/>
      <c r="BX150" s="64"/>
      <c r="BY150" s="64"/>
      <c r="BZ150" s="64"/>
      <c r="CA150" s="64"/>
      <c r="CB150" s="64"/>
      <c r="CC150" s="64"/>
      <c r="CD150" s="64"/>
      <c r="CE150" s="64"/>
      <c r="CF150" s="64"/>
    </row>
    <row r="151" spans="1:84" x14ac:dyDescent="0.2">
      <c r="A151" s="64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  <c r="BU151" s="64"/>
      <c r="BV151" s="64"/>
      <c r="BW151" s="64"/>
      <c r="BX151" s="64"/>
      <c r="BY151" s="64"/>
      <c r="BZ151" s="64"/>
      <c r="CA151" s="64"/>
      <c r="CB151" s="64"/>
      <c r="CC151" s="64"/>
      <c r="CD151" s="64"/>
      <c r="CE151" s="64"/>
      <c r="CF151" s="64"/>
    </row>
    <row r="152" spans="1:84" x14ac:dyDescent="0.2">
      <c r="A152" s="64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  <c r="BM152" s="64"/>
      <c r="BN152" s="64"/>
      <c r="BO152" s="64"/>
      <c r="BP152" s="64"/>
      <c r="BQ152" s="64"/>
      <c r="BR152" s="64"/>
      <c r="BS152" s="64"/>
      <c r="BT152" s="64"/>
      <c r="BU152" s="64"/>
      <c r="BV152" s="64"/>
      <c r="BW152" s="64"/>
      <c r="BX152" s="64"/>
      <c r="BY152" s="64"/>
      <c r="BZ152" s="64"/>
      <c r="CA152" s="64"/>
      <c r="CB152" s="64"/>
      <c r="CC152" s="64"/>
      <c r="CD152" s="64"/>
      <c r="CE152" s="64"/>
      <c r="CF152" s="64"/>
    </row>
    <row r="153" spans="1:84" x14ac:dyDescent="0.2">
      <c r="A153" s="64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  <c r="BM153" s="64"/>
      <c r="BN153" s="64"/>
      <c r="BO153" s="64"/>
      <c r="BP153" s="64"/>
      <c r="BQ153" s="64"/>
      <c r="BR153" s="64"/>
      <c r="BS153" s="64"/>
      <c r="BT153" s="64"/>
      <c r="BU153" s="64"/>
      <c r="BV153" s="64"/>
      <c r="BW153" s="64"/>
      <c r="BX153" s="64"/>
      <c r="BY153" s="64"/>
      <c r="BZ153" s="64"/>
      <c r="CA153" s="64"/>
      <c r="CB153" s="64"/>
      <c r="CC153" s="64"/>
      <c r="CD153" s="64"/>
      <c r="CE153" s="64"/>
      <c r="CF153" s="64"/>
    </row>
    <row r="154" spans="1:84" x14ac:dyDescent="0.2">
      <c r="A154" s="64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  <c r="BM154" s="64"/>
      <c r="BN154" s="64"/>
      <c r="BO154" s="64"/>
      <c r="BP154" s="64"/>
      <c r="BQ154" s="64"/>
      <c r="BR154" s="64"/>
      <c r="BS154" s="64"/>
      <c r="BT154" s="64"/>
      <c r="BU154" s="64"/>
      <c r="BV154" s="64"/>
      <c r="BW154" s="64"/>
      <c r="BX154" s="64"/>
      <c r="BY154" s="64"/>
      <c r="BZ154" s="64"/>
      <c r="CA154" s="64"/>
      <c r="CB154" s="64"/>
      <c r="CC154" s="64"/>
      <c r="CD154" s="64"/>
      <c r="CE154" s="64"/>
      <c r="CF154" s="64"/>
    </row>
    <row r="155" spans="1:84" x14ac:dyDescent="0.2">
      <c r="A155" s="64"/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64"/>
      <c r="CF155" s="64"/>
    </row>
    <row r="156" spans="1:84" x14ac:dyDescent="0.2">
      <c r="A156" s="64"/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64"/>
      <c r="CF156" s="64"/>
    </row>
    <row r="157" spans="1:84" x14ac:dyDescent="0.2">
      <c r="A157" s="64"/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  <c r="BM157" s="64"/>
      <c r="BN157" s="64"/>
      <c r="BO157" s="64"/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64"/>
      <c r="CF157" s="64"/>
    </row>
    <row r="158" spans="1:84" x14ac:dyDescent="0.2">
      <c r="A158" s="64"/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  <c r="BM158" s="64"/>
      <c r="BN158" s="64"/>
      <c r="BO158" s="64"/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64"/>
      <c r="CF158" s="64"/>
    </row>
    <row r="159" spans="1:84" x14ac:dyDescent="0.2">
      <c r="A159" s="64"/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  <c r="BM159" s="64"/>
      <c r="BN159" s="64"/>
      <c r="BO159" s="64"/>
      <c r="BP159" s="64"/>
      <c r="BQ159" s="64"/>
      <c r="BR159" s="64"/>
      <c r="BS159" s="64"/>
      <c r="BT159" s="64"/>
      <c r="BU159" s="64"/>
      <c r="BV159" s="64"/>
      <c r="BW159" s="64"/>
      <c r="BX159" s="64"/>
      <c r="BY159" s="64"/>
      <c r="BZ159" s="64"/>
      <c r="CA159" s="64"/>
      <c r="CB159" s="64"/>
      <c r="CC159" s="64"/>
      <c r="CD159" s="64"/>
      <c r="CE159" s="64"/>
      <c r="CF159" s="64"/>
    </row>
    <row r="160" spans="1:84" x14ac:dyDescent="0.2">
      <c r="A160" s="6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64"/>
      <c r="CA160" s="64"/>
      <c r="CB160" s="64"/>
      <c r="CC160" s="64"/>
      <c r="CD160" s="64"/>
      <c r="CE160" s="64"/>
      <c r="CF160" s="64"/>
    </row>
    <row r="161" spans="1:84" x14ac:dyDescent="0.2">
      <c r="A161" s="6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  <c r="BM161" s="64"/>
      <c r="BN161" s="64"/>
      <c r="BO161" s="64"/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/>
      <c r="CA161" s="64"/>
      <c r="CB161" s="64"/>
      <c r="CC161" s="64"/>
      <c r="CD161" s="64"/>
      <c r="CE161" s="64"/>
      <c r="CF161" s="64"/>
    </row>
    <row r="162" spans="1:84" x14ac:dyDescent="0.2">
      <c r="A162" s="6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/>
      <c r="BN162" s="64"/>
      <c r="BO162" s="64"/>
      <c r="BP162" s="64"/>
      <c r="BQ162" s="64"/>
      <c r="BR162" s="64"/>
      <c r="BS162" s="64"/>
      <c r="BT162" s="64"/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4"/>
      <c r="CF162" s="64"/>
    </row>
    <row r="163" spans="1:84" x14ac:dyDescent="0.2">
      <c r="A163" s="6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  <c r="BM163" s="64"/>
      <c r="BN163" s="64"/>
      <c r="BO163" s="64"/>
      <c r="BP163" s="64"/>
      <c r="BQ163" s="64"/>
      <c r="BR163" s="64"/>
      <c r="BS163" s="64"/>
      <c r="BT163" s="64"/>
      <c r="BU163" s="64"/>
      <c r="BV163" s="64"/>
      <c r="BW163" s="64"/>
      <c r="BX163" s="64"/>
      <c r="BY163" s="64"/>
      <c r="BZ163" s="64"/>
      <c r="CA163" s="64"/>
      <c r="CB163" s="64"/>
      <c r="CC163" s="64"/>
      <c r="CD163" s="64"/>
      <c r="CE163" s="64"/>
      <c r="CF163" s="64"/>
    </row>
    <row r="164" spans="1:84" x14ac:dyDescent="0.2">
      <c r="A164" s="6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  <c r="BM164" s="64"/>
      <c r="BN164" s="64"/>
      <c r="BO164" s="64"/>
      <c r="BP164" s="64"/>
      <c r="BQ164" s="64"/>
      <c r="BR164" s="64"/>
      <c r="BS164" s="64"/>
      <c r="BT164" s="64"/>
      <c r="BU164" s="64"/>
      <c r="BV164" s="64"/>
      <c r="BW164" s="64"/>
      <c r="BX164" s="64"/>
      <c r="BY164" s="64"/>
      <c r="BZ164" s="64"/>
      <c r="CA164" s="64"/>
      <c r="CB164" s="64"/>
      <c r="CC164" s="64"/>
      <c r="CD164" s="64"/>
      <c r="CE164" s="64"/>
      <c r="CF164" s="64"/>
    </row>
    <row r="165" spans="1:84" x14ac:dyDescent="0.2">
      <c r="A165" s="6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64"/>
      <c r="CF165" s="64"/>
    </row>
    <row r="166" spans="1:84" x14ac:dyDescent="0.2">
      <c r="A166" s="6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  <c r="BM166" s="64"/>
      <c r="BN166" s="64"/>
      <c r="BO166" s="64"/>
      <c r="BP166" s="64"/>
      <c r="BQ166" s="64"/>
      <c r="BR166" s="64"/>
      <c r="BS166" s="64"/>
      <c r="BT166" s="64"/>
      <c r="BU166" s="64"/>
      <c r="BV166" s="64"/>
      <c r="BW166" s="64"/>
      <c r="BX166" s="64"/>
      <c r="BY166" s="64"/>
      <c r="BZ166" s="64"/>
      <c r="CA166" s="64"/>
      <c r="CB166" s="64"/>
      <c r="CC166" s="64"/>
      <c r="CD166" s="64"/>
      <c r="CE166" s="64"/>
      <c r="CF166" s="64"/>
    </row>
    <row r="167" spans="1:84" x14ac:dyDescent="0.2">
      <c r="A167" s="6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  <c r="BM167" s="64"/>
      <c r="BN167" s="64"/>
      <c r="BO167" s="64"/>
      <c r="BP167" s="64"/>
      <c r="BQ167" s="64"/>
      <c r="BR167" s="64"/>
      <c r="BS167" s="64"/>
      <c r="BT167" s="64"/>
      <c r="BU167" s="64"/>
      <c r="BV167" s="64"/>
      <c r="BW167" s="64"/>
      <c r="BX167" s="64"/>
      <c r="BY167" s="64"/>
      <c r="BZ167" s="64"/>
      <c r="CA167" s="64"/>
      <c r="CB167" s="64"/>
      <c r="CC167" s="64"/>
      <c r="CD167" s="64"/>
      <c r="CE167" s="64"/>
      <c r="CF167" s="64"/>
    </row>
    <row r="168" spans="1:84" x14ac:dyDescent="0.2">
      <c r="A168" s="6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  <c r="BM168" s="64"/>
      <c r="BN168" s="64"/>
      <c r="BO168" s="64"/>
      <c r="BP168" s="64"/>
      <c r="BQ168" s="64"/>
      <c r="BR168" s="64"/>
      <c r="BS168" s="64"/>
      <c r="BT168" s="64"/>
      <c r="BU168" s="64"/>
      <c r="BV168" s="64"/>
      <c r="BW168" s="64"/>
      <c r="BX168" s="64"/>
      <c r="BY168" s="64"/>
      <c r="BZ168" s="64"/>
      <c r="CA168" s="64"/>
      <c r="CB168" s="64"/>
      <c r="CC168" s="64"/>
      <c r="CD168" s="64"/>
      <c r="CE168" s="64"/>
      <c r="CF168" s="64"/>
    </row>
    <row r="169" spans="1:84" x14ac:dyDescent="0.2">
      <c r="A169" s="6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  <c r="BM169" s="64"/>
      <c r="BN169" s="64"/>
      <c r="BO169" s="64"/>
      <c r="BP169" s="64"/>
      <c r="BQ169" s="64"/>
      <c r="BR169" s="64"/>
      <c r="BS169" s="64"/>
      <c r="BT169" s="64"/>
      <c r="BU169" s="64"/>
      <c r="BV169" s="64"/>
      <c r="BW169" s="64"/>
      <c r="BX169" s="64"/>
      <c r="BY169" s="64"/>
      <c r="BZ169" s="64"/>
      <c r="CA169" s="64"/>
      <c r="CB169" s="64"/>
      <c r="CC169" s="64"/>
      <c r="CD169" s="64"/>
      <c r="CE169" s="64"/>
      <c r="CF169" s="64"/>
    </row>
    <row r="170" spans="1:84" x14ac:dyDescent="0.2">
      <c r="A170" s="6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  <c r="BM170" s="64"/>
      <c r="BN170" s="64"/>
      <c r="BO170" s="64"/>
      <c r="BP170" s="64"/>
      <c r="BQ170" s="64"/>
      <c r="BR170" s="64"/>
      <c r="BS170" s="64"/>
      <c r="BT170" s="64"/>
      <c r="BU170" s="64"/>
      <c r="BV170" s="64"/>
      <c r="BW170" s="64"/>
      <c r="BX170" s="64"/>
      <c r="BY170" s="64"/>
      <c r="BZ170" s="64"/>
      <c r="CA170" s="64"/>
      <c r="CB170" s="64"/>
      <c r="CC170" s="64"/>
      <c r="CD170" s="64"/>
      <c r="CE170" s="64"/>
      <c r="CF170" s="64"/>
    </row>
    <row r="171" spans="1:84" x14ac:dyDescent="0.2">
      <c r="A171" s="6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  <c r="BM171" s="64"/>
      <c r="BN171" s="64"/>
      <c r="BO171" s="64"/>
      <c r="BP171" s="64"/>
      <c r="BQ171" s="64"/>
      <c r="BR171" s="64"/>
      <c r="BS171" s="64"/>
      <c r="BT171" s="64"/>
      <c r="BU171" s="64"/>
      <c r="BV171" s="64"/>
      <c r="BW171" s="64"/>
      <c r="BX171" s="64"/>
      <c r="BY171" s="64"/>
      <c r="BZ171" s="64"/>
      <c r="CA171" s="64"/>
      <c r="CB171" s="64"/>
      <c r="CC171" s="64"/>
      <c r="CD171" s="64"/>
      <c r="CE171" s="64"/>
      <c r="CF171" s="64"/>
    </row>
    <row r="172" spans="1:84" x14ac:dyDescent="0.2">
      <c r="A172" s="6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  <c r="BM172" s="64"/>
      <c r="BN172" s="64"/>
      <c r="BO172" s="64"/>
      <c r="BP172" s="64"/>
      <c r="BQ172" s="64"/>
      <c r="BR172" s="64"/>
      <c r="BS172" s="64"/>
      <c r="BT172" s="64"/>
      <c r="BU172" s="64"/>
      <c r="BV172" s="64"/>
      <c r="BW172" s="64"/>
      <c r="BX172" s="64"/>
      <c r="BY172" s="64"/>
      <c r="BZ172" s="64"/>
      <c r="CA172" s="64"/>
      <c r="CB172" s="64"/>
      <c r="CC172" s="64"/>
      <c r="CD172" s="64"/>
      <c r="CE172" s="64"/>
      <c r="CF172" s="64"/>
    </row>
    <row r="173" spans="1:84" x14ac:dyDescent="0.2">
      <c r="A173" s="6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  <c r="BM173" s="64"/>
      <c r="BN173" s="64"/>
      <c r="BO173" s="64"/>
      <c r="BP173" s="64"/>
      <c r="BQ173" s="64"/>
      <c r="BR173" s="64"/>
      <c r="BS173" s="64"/>
      <c r="BT173" s="64"/>
      <c r="BU173" s="64"/>
      <c r="BV173" s="64"/>
      <c r="BW173" s="64"/>
      <c r="BX173" s="64"/>
      <c r="BY173" s="64"/>
      <c r="BZ173" s="64"/>
      <c r="CA173" s="64"/>
      <c r="CB173" s="64"/>
      <c r="CC173" s="64"/>
      <c r="CD173" s="64"/>
      <c r="CE173" s="64"/>
      <c r="CF173" s="64"/>
    </row>
    <row r="174" spans="1:84" x14ac:dyDescent="0.2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  <c r="BM174" s="64"/>
      <c r="BN174" s="64"/>
      <c r="BO174" s="64"/>
      <c r="BP174" s="64"/>
      <c r="BQ174" s="64"/>
      <c r="BR174" s="64"/>
      <c r="BS174" s="64"/>
      <c r="BT174" s="64"/>
      <c r="BU174" s="64"/>
      <c r="BV174" s="64"/>
      <c r="BW174" s="64"/>
      <c r="BX174" s="64"/>
      <c r="BY174" s="64"/>
      <c r="BZ174" s="64"/>
      <c r="CA174" s="64"/>
      <c r="CB174" s="64"/>
      <c r="CC174" s="64"/>
      <c r="CD174" s="64"/>
      <c r="CE174" s="64"/>
      <c r="CF174" s="64"/>
    </row>
    <row r="175" spans="1:84" x14ac:dyDescent="0.2">
      <c r="A175" s="64"/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  <c r="BM175" s="64"/>
      <c r="BN175" s="64"/>
      <c r="BO175" s="64"/>
      <c r="BP175" s="64"/>
      <c r="BQ175" s="64"/>
      <c r="BR175" s="64"/>
      <c r="BS175" s="64"/>
      <c r="BT175" s="64"/>
      <c r="BU175" s="64"/>
      <c r="BV175" s="64"/>
      <c r="BW175" s="64"/>
      <c r="BX175" s="64"/>
      <c r="BY175" s="64"/>
      <c r="BZ175" s="64"/>
      <c r="CA175" s="64"/>
      <c r="CB175" s="64"/>
      <c r="CC175" s="64"/>
      <c r="CD175" s="64"/>
      <c r="CE175" s="64"/>
      <c r="CF175" s="64"/>
    </row>
    <row r="176" spans="1:84" x14ac:dyDescent="0.2">
      <c r="A176" s="64"/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  <c r="BM176" s="64"/>
      <c r="BN176" s="64"/>
      <c r="BO176" s="64"/>
      <c r="BP176" s="64"/>
      <c r="BQ176" s="64"/>
      <c r="BR176" s="64"/>
      <c r="BS176" s="64"/>
      <c r="BT176" s="64"/>
      <c r="BU176" s="64"/>
      <c r="BV176" s="64"/>
      <c r="BW176" s="64"/>
      <c r="BX176" s="64"/>
      <c r="BY176" s="64"/>
      <c r="BZ176" s="64"/>
      <c r="CA176" s="64"/>
      <c r="CB176" s="64"/>
      <c r="CC176" s="64"/>
      <c r="CD176" s="64"/>
      <c r="CE176" s="64"/>
      <c r="CF176" s="64"/>
    </row>
    <row r="177" spans="1:84" x14ac:dyDescent="0.2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  <c r="BM177" s="64"/>
      <c r="BN177" s="64"/>
      <c r="BO177" s="64"/>
      <c r="BP177" s="64"/>
      <c r="BQ177" s="64"/>
      <c r="BR177" s="64"/>
      <c r="BS177" s="64"/>
      <c r="BT177" s="64"/>
      <c r="BU177" s="64"/>
      <c r="BV177" s="64"/>
      <c r="BW177" s="64"/>
      <c r="BX177" s="64"/>
      <c r="BY177" s="64"/>
      <c r="BZ177" s="64"/>
      <c r="CA177" s="64"/>
      <c r="CB177" s="64"/>
      <c r="CC177" s="64"/>
      <c r="CD177" s="64"/>
      <c r="CE177" s="64"/>
      <c r="CF177" s="64"/>
    </row>
    <row r="178" spans="1:84" x14ac:dyDescent="0.2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  <c r="BM178" s="64"/>
      <c r="BN178" s="64"/>
      <c r="BO178" s="64"/>
      <c r="BP178" s="64"/>
      <c r="BQ178" s="64"/>
      <c r="BR178" s="64"/>
      <c r="BS178" s="64"/>
      <c r="BT178" s="64"/>
      <c r="BU178" s="64"/>
      <c r="BV178" s="64"/>
      <c r="BW178" s="64"/>
      <c r="BX178" s="64"/>
      <c r="BY178" s="64"/>
      <c r="BZ178" s="64"/>
      <c r="CA178" s="64"/>
      <c r="CB178" s="64"/>
      <c r="CC178" s="64"/>
      <c r="CD178" s="64"/>
      <c r="CE178" s="64"/>
      <c r="CF178" s="64"/>
    </row>
    <row r="179" spans="1:84" x14ac:dyDescent="0.2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  <c r="BM179" s="64"/>
      <c r="BN179" s="64"/>
      <c r="BO179" s="64"/>
      <c r="BP179" s="64"/>
      <c r="BQ179" s="64"/>
      <c r="BR179" s="64"/>
      <c r="BS179" s="64"/>
      <c r="BT179" s="64"/>
      <c r="BU179" s="64"/>
      <c r="BV179" s="64"/>
      <c r="BW179" s="64"/>
      <c r="BX179" s="64"/>
      <c r="BY179" s="64"/>
      <c r="BZ179" s="64"/>
      <c r="CA179" s="64"/>
      <c r="CB179" s="64"/>
      <c r="CC179" s="64"/>
      <c r="CD179" s="64"/>
      <c r="CE179" s="64"/>
      <c r="CF179" s="64"/>
    </row>
    <row r="180" spans="1:84" x14ac:dyDescent="0.2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  <c r="BM180" s="64"/>
      <c r="BN180" s="64"/>
      <c r="BO180" s="64"/>
      <c r="BP180" s="64"/>
      <c r="BQ180" s="64"/>
      <c r="BR180" s="64"/>
      <c r="BS180" s="64"/>
      <c r="BT180" s="64"/>
      <c r="BU180" s="64"/>
      <c r="BV180" s="64"/>
      <c r="BW180" s="64"/>
      <c r="BX180" s="64"/>
      <c r="BY180" s="64"/>
      <c r="BZ180" s="64"/>
      <c r="CA180" s="64"/>
      <c r="CB180" s="64"/>
      <c r="CC180" s="64"/>
      <c r="CD180" s="64"/>
      <c r="CE180" s="64"/>
      <c r="CF180" s="64"/>
    </row>
    <row r="181" spans="1:84" x14ac:dyDescent="0.2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  <c r="BM181" s="64"/>
      <c r="BN181" s="64"/>
      <c r="BO181" s="64"/>
      <c r="BP181" s="64"/>
      <c r="BQ181" s="64"/>
      <c r="BR181" s="64"/>
      <c r="BS181" s="64"/>
      <c r="BT181" s="64"/>
      <c r="BU181" s="64"/>
      <c r="BV181" s="64"/>
      <c r="BW181" s="64"/>
      <c r="BX181" s="64"/>
      <c r="BY181" s="64"/>
      <c r="BZ181" s="64"/>
      <c r="CA181" s="64"/>
      <c r="CB181" s="64"/>
      <c r="CC181" s="64"/>
      <c r="CD181" s="64"/>
      <c r="CE181" s="64"/>
      <c r="CF181" s="64"/>
    </row>
    <row r="182" spans="1:84" x14ac:dyDescent="0.2">
      <c r="A182" s="64"/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  <c r="BM182" s="64"/>
      <c r="BN182" s="64"/>
      <c r="BO182" s="64"/>
      <c r="BP182" s="64"/>
      <c r="BQ182" s="64"/>
      <c r="BR182" s="64"/>
      <c r="BS182" s="64"/>
      <c r="BT182" s="64"/>
      <c r="BU182" s="64"/>
      <c r="BV182" s="64"/>
      <c r="BW182" s="64"/>
      <c r="BX182" s="64"/>
      <c r="BY182" s="64"/>
      <c r="BZ182" s="64"/>
      <c r="CA182" s="64"/>
      <c r="CB182" s="64"/>
      <c r="CC182" s="64"/>
      <c r="CD182" s="64"/>
      <c r="CE182" s="64"/>
      <c r="CF182" s="64"/>
    </row>
    <row r="183" spans="1:84" x14ac:dyDescent="0.2">
      <c r="A183" s="64"/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  <c r="BM183" s="64"/>
      <c r="BN183" s="64"/>
      <c r="BO183" s="64"/>
      <c r="BP183" s="64"/>
      <c r="BQ183" s="64"/>
      <c r="BR183" s="64"/>
      <c r="BS183" s="64"/>
      <c r="BT183" s="64"/>
      <c r="BU183" s="64"/>
      <c r="BV183" s="64"/>
      <c r="BW183" s="64"/>
      <c r="BX183" s="64"/>
      <c r="BY183" s="64"/>
      <c r="BZ183" s="64"/>
      <c r="CA183" s="64"/>
      <c r="CB183" s="64"/>
      <c r="CC183" s="64"/>
      <c r="CD183" s="64"/>
      <c r="CE183" s="64"/>
      <c r="CF183" s="64"/>
    </row>
    <row r="184" spans="1:84" x14ac:dyDescent="0.2">
      <c r="A184" s="64"/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  <c r="BM184" s="64"/>
      <c r="BN184" s="64"/>
      <c r="BO184" s="64"/>
      <c r="BP184" s="64"/>
      <c r="BQ184" s="64"/>
      <c r="BR184" s="64"/>
      <c r="BS184" s="64"/>
      <c r="BT184" s="64"/>
      <c r="BU184" s="64"/>
      <c r="BV184" s="64"/>
      <c r="BW184" s="64"/>
      <c r="BX184" s="64"/>
      <c r="BY184" s="64"/>
      <c r="BZ184" s="64"/>
      <c r="CA184" s="64"/>
      <c r="CB184" s="64"/>
      <c r="CC184" s="64"/>
      <c r="CD184" s="64"/>
      <c r="CE184" s="64"/>
      <c r="CF184" s="64"/>
    </row>
    <row r="185" spans="1:84" x14ac:dyDescent="0.2">
      <c r="A185" s="6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  <c r="BM185" s="64"/>
      <c r="BN185" s="64"/>
      <c r="BO185" s="64"/>
      <c r="BP185" s="64"/>
      <c r="BQ185" s="64"/>
      <c r="BR185" s="64"/>
      <c r="BS185" s="64"/>
      <c r="BT185" s="64"/>
      <c r="BU185" s="64"/>
      <c r="BV185" s="64"/>
      <c r="BW185" s="64"/>
      <c r="BX185" s="64"/>
      <c r="BY185" s="64"/>
      <c r="BZ185" s="64"/>
      <c r="CA185" s="64"/>
      <c r="CB185" s="64"/>
      <c r="CC185" s="64"/>
      <c r="CD185" s="64"/>
      <c r="CE185" s="64"/>
      <c r="CF185" s="64"/>
    </row>
    <row r="186" spans="1:84" x14ac:dyDescent="0.2">
      <c r="A186" s="6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  <c r="BM186" s="64"/>
      <c r="BN186" s="64"/>
      <c r="BO186" s="64"/>
      <c r="BP186" s="64"/>
      <c r="BQ186" s="64"/>
      <c r="BR186" s="64"/>
      <c r="BS186" s="64"/>
      <c r="BT186" s="64"/>
      <c r="BU186" s="64"/>
      <c r="BV186" s="64"/>
      <c r="BW186" s="64"/>
      <c r="BX186" s="64"/>
      <c r="BY186" s="64"/>
      <c r="BZ186" s="64"/>
      <c r="CA186" s="64"/>
      <c r="CB186" s="64"/>
      <c r="CC186" s="64"/>
      <c r="CD186" s="64"/>
      <c r="CE186" s="64"/>
      <c r="CF186" s="64"/>
    </row>
    <row r="187" spans="1:84" x14ac:dyDescent="0.2">
      <c r="A187" s="6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  <c r="BM187" s="64"/>
      <c r="BN187" s="64"/>
      <c r="BO187" s="64"/>
      <c r="BP187" s="64"/>
      <c r="BQ187" s="64"/>
      <c r="BR187" s="64"/>
      <c r="BS187" s="64"/>
      <c r="BT187" s="64"/>
      <c r="BU187" s="64"/>
      <c r="BV187" s="64"/>
      <c r="BW187" s="64"/>
      <c r="BX187" s="64"/>
      <c r="BY187" s="64"/>
      <c r="BZ187" s="64"/>
      <c r="CA187" s="64"/>
      <c r="CB187" s="64"/>
      <c r="CC187" s="64"/>
      <c r="CD187" s="64"/>
      <c r="CE187" s="64"/>
      <c r="CF187" s="64"/>
    </row>
    <row r="188" spans="1:84" x14ac:dyDescent="0.2">
      <c r="A188" s="6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  <c r="BM188" s="64"/>
      <c r="BN188" s="64"/>
      <c r="BO188" s="64"/>
      <c r="BP188" s="64"/>
      <c r="BQ188" s="64"/>
      <c r="BR188" s="64"/>
      <c r="BS188" s="64"/>
      <c r="BT188" s="64"/>
      <c r="BU188" s="64"/>
      <c r="BV188" s="64"/>
      <c r="BW188" s="64"/>
      <c r="BX188" s="64"/>
      <c r="BY188" s="64"/>
      <c r="BZ188" s="64"/>
      <c r="CA188" s="64"/>
      <c r="CB188" s="64"/>
      <c r="CC188" s="64"/>
      <c r="CD188" s="64"/>
      <c r="CE188" s="64"/>
      <c r="CF188" s="64"/>
    </row>
    <row r="189" spans="1:84" x14ac:dyDescent="0.2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  <c r="BM189" s="64"/>
      <c r="BN189" s="64"/>
      <c r="BO189" s="64"/>
      <c r="BP189" s="64"/>
      <c r="BQ189" s="64"/>
      <c r="BR189" s="64"/>
      <c r="BS189" s="64"/>
      <c r="BT189" s="64"/>
      <c r="BU189" s="64"/>
      <c r="BV189" s="64"/>
      <c r="BW189" s="64"/>
      <c r="BX189" s="64"/>
      <c r="BY189" s="64"/>
      <c r="BZ189" s="64"/>
      <c r="CA189" s="64"/>
      <c r="CB189" s="64"/>
      <c r="CC189" s="64"/>
      <c r="CD189" s="64"/>
      <c r="CE189" s="64"/>
      <c r="CF189" s="64"/>
    </row>
    <row r="190" spans="1:84" x14ac:dyDescent="0.2">
      <c r="A190" s="6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  <c r="BM190" s="64"/>
      <c r="BN190" s="64"/>
      <c r="BO190" s="64"/>
      <c r="BP190" s="64"/>
      <c r="BQ190" s="64"/>
      <c r="BR190" s="64"/>
      <c r="BS190" s="64"/>
      <c r="BT190" s="64"/>
      <c r="BU190" s="64"/>
      <c r="BV190" s="64"/>
      <c r="BW190" s="64"/>
      <c r="BX190" s="64"/>
      <c r="BY190" s="64"/>
      <c r="BZ190" s="64"/>
      <c r="CA190" s="64"/>
      <c r="CB190" s="64"/>
      <c r="CC190" s="64"/>
      <c r="CD190" s="64"/>
      <c r="CE190" s="64"/>
      <c r="CF190" s="64"/>
    </row>
    <row r="191" spans="1:84" x14ac:dyDescent="0.2">
      <c r="A191" s="6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  <c r="BM191" s="64"/>
      <c r="BN191" s="64"/>
      <c r="BO191" s="64"/>
      <c r="BP191" s="64"/>
      <c r="BQ191" s="64"/>
      <c r="BR191" s="64"/>
      <c r="BS191" s="64"/>
      <c r="BT191" s="64"/>
      <c r="BU191" s="64"/>
      <c r="BV191" s="64"/>
      <c r="BW191" s="64"/>
      <c r="BX191" s="64"/>
      <c r="BY191" s="64"/>
      <c r="BZ191" s="64"/>
      <c r="CA191" s="64"/>
      <c r="CB191" s="64"/>
      <c r="CC191" s="64"/>
      <c r="CD191" s="64"/>
      <c r="CE191" s="64"/>
      <c r="CF191" s="64"/>
    </row>
    <row r="192" spans="1:84" x14ac:dyDescent="0.2">
      <c r="A192" s="6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  <c r="BM192" s="64"/>
      <c r="BN192" s="64"/>
      <c r="BO192" s="64"/>
      <c r="BP192" s="64"/>
      <c r="BQ192" s="64"/>
      <c r="BR192" s="64"/>
      <c r="BS192" s="64"/>
      <c r="BT192" s="64"/>
      <c r="BU192" s="64"/>
      <c r="BV192" s="64"/>
      <c r="BW192" s="64"/>
      <c r="BX192" s="64"/>
      <c r="BY192" s="64"/>
      <c r="BZ192" s="64"/>
      <c r="CA192" s="64"/>
      <c r="CB192" s="64"/>
      <c r="CC192" s="64"/>
      <c r="CD192" s="64"/>
      <c r="CE192" s="64"/>
      <c r="CF192" s="64"/>
    </row>
    <row r="193" spans="1:84" x14ac:dyDescent="0.2">
      <c r="A193" s="6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  <c r="BM193" s="64"/>
      <c r="BN193" s="64"/>
      <c r="BO193" s="64"/>
      <c r="BP193" s="64"/>
      <c r="BQ193" s="64"/>
      <c r="BR193" s="64"/>
      <c r="BS193" s="64"/>
      <c r="BT193" s="64"/>
      <c r="BU193" s="64"/>
      <c r="BV193" s="64"/>
      <c r="BW193" s="64"/>
      <c r="BX193" s="64"/>
      <c r="BY193" s="64"/>
      <c r="BZ193" s="64"/>
      <c r="CA193" s="64"/>
      <c r="CB193" s="64"/>
      <c r="CC193" s="64"/>
      <c r="CD193" s="64"/>
      <c r="CE193" s="64"/>
      <c r="CF193" s="64"/>
    </row>
    <row r="194" spans="1:84" x14ac:dyDescent="0.2">
      <c r="A194" s="64"/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  <c r="BM194" s="64"/>
      <c r="BN194" s="64"/>
      <c r="BO194" s="64"/>
      <c r="BP194" s="64"/>
      <c r="BQ194" s="64"/>
      <c r="BR194" s="64"/>
      <c r="BS194" s="64"/>
      <c r="BT194" s="64"/>
      <c r="BU194" s="64"/>
      <c r="BV194" s="64"/>
      <c r="BW194" s="64"/>
      <c r="BX194" s="64"/>
      <c r="BY194" s="64"/>
      <c r="BZ194" s="64"/>
      <c r="CA194" s="64"/>
      <c r="CB194" s="64"/>
      <c r="CC194" s="64"/>
      <c r="CD194" s="64"/>
      <c r="CE194" s="64"/>
      <c r="CF194" s="64"/>
    </row>
    <row r="195" spans="1:84" x14ac:dyDescent="0.2">
      <c r="A195" s="64"/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  <c r="BM195" s="64"/>
      <c r="BN195" s="64"/>
      <c r="BO195" s="64"/>
      <c r="BP195" s="64"/>
      <c r="BQ195" s="64"/>
      <c r="BR195" s="64"/>
      <c r="BS195" s="64"/>
      <c r="BT195" s="64"/>
      <c r="BU195" s="64"/>
      <c r="BV195" s="64"/>
      <c r="BW195" s="64"/>
      <c r="BX195" s="64"/>
      <c r="BY195" s="64"/>
      <c r="BZ195" s="64"/>
      <c r="CA195" s="64"/>
      <c r="CB195" s="64"/>
      <c r="CC195" s="64"/>
      <c r="CD195" s="64"/>
      <c r="CE195" s="64"/>
      <c r="CF195" s="64"/>
    </row>
    <row r="196" spans="1:84" x14ac:dyDescent="0.2">
      <c r="A196" s="6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  <c r="BM196" s="64"/>
      <c r="BN196" s="64"/>
      <c r="BO196" s="64"/>
      <c r="BP196" s="64"/>
      <c r="BQ196" s="64"/>
      <c r="BR196" s="64"/>
      <c r="BS196" s="64"/>
      <c r="BT196" s="64"/>
      <c r="BU196" s="64"/>
      <c r="BV196" s="64"/>
      <c r="BW196" s="64"/>
      <c r="BX196" s="64"/>
      <c r="BY196" s="64"/>
      <c r="BZ196" s="64"/>
      <c r="CA196" s="64"/>
      <c r="CB196" s="64"/>
      <c r="CC196" s="64"/>
      <c r="CD196" s="64"/>
      <c r="CE196" s="64"/>
      <c r="CF196" s="64"/>
    </row>
    <row r="197" spans="1:84" x14ac:dyDescent="0.2">
      <c r="A197" s="6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  <c r="BM197" s="64"/>
      <c r="BN197" s="64"/>
      <c r="BO197" s="64"/>
      <c r="BP197" s="64"/>
      <c r="BQ197" s="64"/>
      <c r="BR197" s="64"/>
      <c r="BS197" s="64"/>
      <c r="BT197" s="64"/>
      <c r="BU197" s="64"/>
      <c r="BV197" s="64"/>
      <c r="BW197" s="64"/>
      <c r="BX197" s="64"/>
      <c r="BY197" s="64"/>
      <c r="BZ197" s="64"/>
      <c r="CA197" s="64"/>
      <c r="CB197" s="64"/>
      <c r="CC197" s="64"/>
      <c r="CD197" s="64"/>
      <c r="CE197" s="64"/>
      <c r="CF197" s="64"/>
    </row>
    <row r="198" spans="1:84" x14ac:dyDescent="0.2">
      <c r="A198" s="6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  <c r="BM198" s="64"/>
      <c r="BN198" s="64"/>
      <c r="BO198" s="64"/>
      <c r="BP198" s="64"/>
      <c r="BQ198" s="64"/>
      <c r="BR198" s="64"/>
      <c r="BS198" s="64"/>
      <c r="BT198" s="64"/>
      <c r="BU198" s="64"/>
      <c r="BV198" s="64"/>
      <c r="BW198" s="64"/>
      <c r="BX198" s="64"/>
      <c r="BY198" s="64"/>
      <c r="BZ198" s="64"/>
      <c r="CA198" s="64"/>
      <c r="CB198" s="64"/>
      <c r="CC198" s="64"/>
      <c r="CD198" s="64"/>
      <c r="CE198" s="64"/>
      <c r="CF198" s="64"/>
    </row>
    <row r="199" spans="1:84" x14ac:dyDescent="0.2">
      <c r="A199" s="6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  <c r="BM199" s="64"/>
      <c r="BN199" s="64"/>
      <c r="BO199" s="64"/>
      <c r="BP199" s="64"/>
      <c r="BQ199" s="64"/>
      <c r="BR199" s="64"/>
      <c r="BS199" s="64"/>
      <c r="BT199" s="64"/>
      <c r="BU199" s="64"/>
      <c r="BV199" s="64"/>
      <c r="BW199" s="64"/>
      <c r="BX199" s="64"/>
      <c r="BY199" s="64"/>
      <c r="BZ199" s="64"/>
      <c r="CA199" s="64"/>
      <c r="CB199" s="64"/>
      <c r="CC199" s="64"/>
      <c r="CD199" s="64"/>
      <c r="CE199" s="64"/>
      <c r="CF199" s="64"/>
    </row>
    <row r="200" spans="1:84" x14ac:dyDescent="0.2">
      <c r="A200" s="6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  <c r="BM200" s="64"/>
      <c r="BN200" s="64"/>
      <c r="BO200" s="64"/>
      <c r="BP200" s="64"/>
      <c r="BQ200" s="64"/>
      <c r="BR200" s="64"/>
      <c r="BS200" s="64"/>
      <c r="BT200" s="64"/>
      <c r="BU200" s="64"/>
      <c r="BV200" s="64"/>
      <c r="BW200" s="64"/>
      <c r="BX200" s="64"/>
      <c r="BY200" s="64"/>
      <c r="BZ200" s="64"/>
      <c r="CA200" s="64"/>
      <c r="CB200" s="64"/>
      <c r="CC200" s="64"/>
      <c r="CD200" s="64"/>
      <c r="CE200" s="64"/>
      <c r="CF200" s="64"/>
    </row>
    <row r="201" spans="1:84" x14ac:dyDescent="0.2">
      <c r="A201" s="6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  <c r="BM201" s="64"/>
      <c r="BN201" s="64"/>
      <c r="BO201" s="64"/>
      <c r="BP201" s="64"/>
      <c r="BQ201" s="64"/>
      <c r="BR201" s="64"/>
      <c r="BS201" s="64"/>
      <c r="BT201" s="64"/>
      <c r="BU201" s="64"/>
      <c r="BV201" s="64"/>
      <c r="BW201" s="64"/>
      <c r="BX201" s="64"/>
      <c r="BY201" s="64"/>
      <c r="BZ201" s="64"/>
      <c r="CA201" s="64"/>
      <c r="CB201" s="64"/>
      <c r="CC201" s="64"/>
      <c r="CD201" s="64"/>
      <c r="CE201" s="64"/>
      <c r="CF201" s="64"/>
    </row>
    <row r="202" spans="1:84" x14ac:dyDescent="0.2">
      <c r="A202" s="6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  <c r="BM202" s="64"/>
      <c r="BN202" s="64"/>
      <c r="BO202" s="64"/>
      <c r="BP202" s="64"/>
      <c r="BQ202" s="64"/>
      <c r="BR202" s="64"/>
      <c r="BS202" s="64"/>
      <c r="BT202" s="64"/>
      <c r="BU202" s="64"/>
      <c r="BV202" s="64"/>
      <c r="BW202" s="64"/>
      <c r="BX202" s="64"/>
      <c r="BY202" s="64"/>
      <c r="BZ202" s="64"/>
      <c r="CA202" s="64"/>
      <c r="CB202" s="64"/>
      <c r="CC202" s="64"/>
      <c r="CD202" s="64"/>
      <c r="CE202" s="64"/>
      <c r="CF202" s="64"/>
    </row>
    <row r="203" spans="1:84" x14ac:dyDescent="0.2">
      <c r="A203" s="6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  <c r="BM203" s="64"/>
      <c r="BN203" s="64"/>
      <c r="BO203" s="64"/>
      <c r="BP203" s="64"/>
      <c r="BQ203" s="64"/>
      <c r="BR203" s="64"/>
      <c r="BS203" s="64"/>
      <c r="BT203" s="64"/>
      <c r="BU203" s="64"/>
      <c r="BV203" s="64"/>
      <c r="BW203" s="64"/>
      <c r="BX203" s="64"/>
      <c r="BY203" s="64"/>
      <c r="BZ203" s="64"/>
      <c r="CA203" s="64"/>
      <c r="CB203" s="64"/>
      <c r="CC203" s="64"/>
      <c r="CD203" s="64"/>
      <c r="CE203" s="64"/>
      <c r="CF203" s="64"/>
    </row>
    <row r="204" spans="1:84" x14ac:dyDescent="0.2">
      <c r="A204" s="6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  <c r="BM204" s="64"/>
      <c r="BN204" s="64"/>
      <c r="BO204" s="64"/>
      <c r="BP204" s="64"/>
      <c r="BQ204" s="64"/>
      <c r="BR204" s="64"/>
      <c r="BS204" s="64"/>
      <c r="BT204" s="64"/>
      <c r="BU204" s="64"/>
      <c r="BV204" s="64"/>
      <c r="BW204" s="64"/>
      <c r="BX204" s="64"/>
      <c r="BY204" s="64"/>
      <c r="BZ204" s="64"/>
      <c r="CA204" s="64"/>
      <c r="CB204" s="64"/>
      <c r="CC204" s="64"/>
      <c r="CD204" s="64"/>
      <c r="CE204" s="64"/>
      <c r="CF204" s="64"/>
    </row>
    <row r="205" spans="1:84" x14ac:dyDescent="0.2">
      <c r="A205" s="6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  <c r="BM205" s="64"/>
      <c r="BN205" s="64"/>
      <c r="BO205" s="64"/>
      <c r="BP205" s="64"/>
      <c r="BQ205" s="64"/>
      <c r="BR205" s="64"/>
      <c r="BS205" s="64"/>
      <c r="BT205" s="64"/>
      <c r="BU205" s="64"/>
      <c r="BV205" s="64"/>
      <c r="BW205" s="64"/>
      <c r="BX205" s="64"/>
      <c r="BY205" s="64"/>
      <c r="BZ205" s="64"/>
      <c r="CA205" s="64"/>
      <c r="CB205" s="64"/>
      <c r="CC205" s="64"/>
      <c r="CD205" s="64"/>
      <c r="CE205" s="64"/>
      <c r="CF205" s="64"/>
    </row>
    <row r="206" spans="1:84" x14ac:dyDescent="0.2">
      <c r="A206" s="6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  <c r="BM206" s="64"/>
      <c r="BN206" s="64"/>
      <c r="BO206" s="64"/>
      <c r="BP206" s="64"/>
      <c r="BQ206" s="64"/>
      <c r="BR206" s="64"/>
      <c r="BS206" s="64"/>
      <c r="BT206" s="64"/>
      <c r="BU206" s="64"/>
      <c r="BV206" s="64"/>
      <c r="BW206" s="64"/>
      <c r="BX206" s="64"/>
      <c r="BY206" s="64"/>
      <c r="BZ206" s="64"/>
      <c r="CA206" s="64"/>
      <c r="CB206" s="64"/>
      <c r="CC206" s="64"/>
      <c r="CD206" s="64"/>
      <c r="CE206" s="64"/>
      <c r="CF206" s="64"/>
    </row>
    <row r="207" spans="1:84" x14ac:dyDescent="0.2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  <c r="BM207" s="64"/>
      <c r="BN207" s="64"/>
      <c r="BO207" s="64"/>
      <c r="BP207" s="64"/>
      <c r="BQ207" s="64"/>
      <c r="BR207" s="64"/>
      <c r="BS207" s="64"/>
      <c r="BT207" s="64"/>
      <c r="BU207" s="64"/>
      <c r="BV207" s="64"/>
      <c r="BW207" s="64"/>
      <c r="BX207" s="64"/>
      <c r="BY207" s="64"/>
      <c r="BZ207" s="64"/>
      <c r="CA207" s="64"/>
      <c r="CB207" s="64"/>
      <c r="CC207" s="64"/>
      <c r="CD207" s="64"/>
      <c r="CE207" s="64"/>
      <c r="CF207" s="64"/>
    </row>
    <row r="208" spans="1:84" x14ac:dyDescent="0.2">
      <c r="A208" s="6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  <c r="BM208" s="64"/>
      <c r="BN208" s="64"/>
      <c r="BO208" s="64"/>
      <c r="BP208" s="64"/>
      <c r="BQ208" s="64"/>
      <c r="BR208" s="64"/>
      <c r="BS208" s="64"/>
      <c r="BT208" s="64"/>
      <c r="BU208" s="64"/>
      <c r="BV208" s="64"/>
      <c r="BW208" s="64"/>
      <c r="BX208" s="64"/>
      <c r="BY208" s="64"/>
      <c r="BZ208" s="64"/>
      <c r="CA208" s="64"/>
      <c r="CB208" s="64"/>
      <c r="CC208" s="64"/>
      <c r="CD208" s="64"/>
      <c r="CE208" s="64"/>
      <c r="CF208" s="64"/>
    </row>
    <row r="209" spans="1:84" x14ac:dyDescent="0.2">
      <c r="A209" s="64"/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  <c r="BM209" s="64"/>
      <c r="BN209" s="64"/>
      <c r="BO209" s="64"/>
      <c r="BP209" s="64"/>
      <c r="BQ209" s="64"/>
      <c r="BR209" s="64"/>
      <c r="BS209" s="64"/>
      <c r="BT209" s="64"/>
      <c r="BU209" s="64"/>
      <c r="BV209" s="64"/>
      <c r="BW209" s="64"/>
      <c r="BX209" s="64"/>
      <c r="BY209" s="64"/>
      <c r="BZ209" s="64"/>
      <c r="CA209" s="64"/>
      <c r="CB209" s="64"/>
      <c r="CC209" s="64"/>
      <c r="CD209" s="64"/>
      <c r="CE209" s="64"/>
      <c r="CF209" s="64"/>
    </row>
    <row r="210" spans="1:84" x14ac:dyDescent="0.2">
      <c r="A210" s="64"/>
      <c r="B210" s="64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  <c r="BM210" s="64"/>
      <c r="BN210" s="64"/>
      <c r="BO210" s="64"/>
      <c r="BP210" s="64"/>
      <c r="BQ210" s="64"/>
      <c r="BR210" s="64"/>
      <c r="BS210" s="64"/>
      <c r="BT210" s="64"/>
      <c r="BU210" s="64"/>
      <c r="BV210" s="64"/>
      <c r="BW210" s="64"/>
      <c r="BX210" s="64"/>
      <c r="BY210" s="64"/>
      <c r="BZ210" s="64"/>
      <c r="CA210" s="64"/>
      <c r="CB210" s="64"/>
      <c r="CC210" s="64"/>
      <c r="CD210" s="64"/>
      <c r="CE210" s="64"/>
      <c r="CF210" s="64"/>
    </row>
    <row r="211" spans="1:84" x14ac:dyDescent="0.2">
      <c r="A211" s="64"/>
      <c r="B211" s="64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  <c r="BM211" s="64"/>
      <c r="BN211" s="64"/>
      <c r="BO211" s="64"/>
      <c r="BP211" s="64"/>
      <c r="BQ211" s="64"/>
      <c r="BR211" s="64"/>
      <c r="BS211" s="64"/>
      <c r="BT211" s="64"/>
      <c r="BU211" s="64"/>
      <c r="BV211" s="64"/>
      <c r="BW211" s="64"/>
      <c r="BX211" s="64"/>
      <c r="BY211" s="64"/>
      <c r="BZ211" s="64"/>
      <c r="CA211" s="64"/>
      <c r="CB211" s="64"/>
      <c r="CC211" s="64"/>
      <c r="CD211" s="64"/>
      <c r="CE211" s="64"/>
      <c r="CF211" s="64"/>
    </row>
    <row r="212" spans="1:84" x14ac:dyDescent="0.2">
      <c r="A212" s="64"/>
      <c r="B212" s="64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  <c r="BM212" s="64"/>
      <c r="BN212" s="64"/>
      <c r="BO212" s="64"/>
      <c r="BP212" s="64"/>
      <c r="BQ212" s="64"/>
      <c r="BR212" s="64"/>
      <c r="BS212" s="64"/>
      <c r="BT212" s="64"/>
      <c r="BU212" s="64"/>
      <c r="BV212" s="64"/>
      <c r="BW212" s="64"/>
      <c r="BX212" s="64"/>
      <c r="BY212" s="64"/>
      <c r="BZ212" s="64"/>
      <c r="CA212" s="64"/>
      <c r="CB212" s="64"/>
      <c r="CC212" s="64"/>
      <c r="CD212" s="64"/>
      <c r="CE212" s="64"/>
      <c r="CF212" s="64"/>
    </row>
    <row r="213" spans="1:84" x14ac:dyDescent="0.2">
      <c r="A213" s="64"/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  <c r="BM213" s="64"/>
      <c r="BN213" s="64"/>
      <c r="BO213" s="64"/>
      <c r="BP213" s="64"/>
      <c r="BQ213" s="64"/>
      <c r="BR213" s="64"/>
      <c r="BS213" s="64"/>
      <c r="BT213" s="64"/>
      <c r="BU213" s="64"/>
      <c r="BV213" s="64"/>
      <c r="BW213" s="64"/>
      <c r="BX213" s="64"/>
      <c r="BY213" s="64"/>
      <c r="BZ213" s="64"/>
      <c r="CA213" s="64"/>
      <c r="CB213" s="64"/>
      <c r="CC213" s="64"/>
      <c r="CD213" s="64"/>
      <c r="CE213" s="64"/>
      <c r="CF213" s="64"/>
    </row>
    <row r="214" spans="1:84" x14ac:dyDescent="0.2">
      <c r="A214" s="64"/>
      <c r="B214" s="64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  <c r="BM214" s="64"/>
      <c r="BN214" s="64"/>
      <c r="BO214" s="64"/>
      <c r="BP214" s="64"/>
      <c r="BQ214" s="64"/>
      <c r="BR214" s="64"/>
      <c r="BS214" s="64"/>
      <c r="BT214" s="64"/>
      <c r="BU214" s="64"/>
      <c r="BV214" s="64"/>
      <c r="BW214" s="64"/>
      <c r="BX214" s="64"/>
      <c r="BY214" s="64"/>
      <c r="BZ214" s="64"/>
      <c r="CA214" s="64"/>
      <c r="CB214" s="64"/>
      <c r="CC214" s="64"/>
      <c r="CD214" s="64"/>
      <c r="CE214" s="64"/>
      <c r="CF214" s="64"/>
    </row>
    <row r="215" spans="1:84" x14ac:dyDescent="0.2">
      <c r="A215" s="64"/>
      <c r="B215" s="64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  <c r="BM215" s="64"/>
      <c r="BN215" s="64"/>
      <c r="BO215" s="64"/>
      <c r="BP215" s="64"/>
      <c r="BQ215" s="64"/>
      <c r="BR215" s="64"/>
      <c r="BS215" s="64"/>
      <c r="BT215" s="64"/>
      <c r="BU215" s="64"/>
      <c r="BV215" s="64"/>
      <c r="BW215" s="64"/>
      <c r="BX215" s="64"/>
      <c r="BY215" s="64"/>
      <c r="BZ215" s="64"/>
      <c r="CA215" s="64"/>
      <c r="CB215" s="64"/>
      <c r="CC215" s="64"/>
      <c r="CD215" s="64"/>
      <c r="CE215" s="64"/>
      <c r="CF215" s="64"/>
    </row>
    <row r="216" spans="1:84" x14ac:dyDescent="0.2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  <c r="BM216" s="64"/>
      <c r="BN216" s="64"/>
      <c r="BO216" s="64"/>
      <c r="BP216" s="64"/>
      <c r="BQ216" s="64"/>
      <c r="BR216" s="64"/>
      <c r="BS216" s="64"/>
      <c r="BT216" s="64"/>
      <c r="BU216" s="64"/>
      <c r="BV216" s="64"/>
      <c r="BW216" s="64"/>
      <c r="BX216" s="64"/>
      <c r="BY216" s="64"/>
      <c r="BZ216" s="64"/>
      <c r="CA216" s="64"/>
      <c r="CB216" s="64"/>
      <c r="CC216" s="64"/>
      <c r="CD216" s="64"/>
      <c r="CE216" s="64"/>
      <c r="CF216" s="64"/>
    </row>
    <row r="217" spans="1:84" x14ac:dyDescent="0.2">
      <c r="A217" s="64"/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  <c r="BM217" s="64"/>
      <c r="BN217" s="64"/>
      <c r="BO217" s="64"/>
      <c r="BP217" s="64"/>
      <c r="BQ217" s="64"/>
      <c r="BR217" s="64"/>
      <c r="BS217" s="64"/>
      <c r="BT217" s="64"/>
      <c r="BU217" s="64"/>
      <c r="BV217" s="64"/>
      <c r="BW217" s="64"/>
      <c r="BX217" s="64"/>
      <c r="BY217" s="64"/>
      <c r="BZ217" s="64"/>
      <c r="CA217" s="64"/>
      <c r="CB217" s="64"/>
      <c r="CC217" s="64"/>
      <c r="CD217" s="64"/>
      <c r="CE217" s="64"/>
      <c r="CF217" s="64"/>
    </row>
    <row r="218" spans="1:84" x14ac:dyDescent="0.2">
      <c r="A218" s="64"/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  <c r="BM218" s="64"/>
      <c r="BN218" s="64"/>
      <c r="BO218" s="64"/>
      <c r="BP218" s="64"/>
      <c r="BQ218" s="64"/>
      <c r="BR218" s="64"/>
      <c r="BS218" s="64"/>
      <c r="BT218" s="64"/>
      <c r="BU218" s="64"/>
      <c r="BV218" s="64"/>
      <c r="BW218" s="64"/>
      <c r="BX218" s="64"/>
      <c r="BY218" s="64"/>
      <c r="BZ218" s="64"/>
      <c r="CA218" s="64"/>
      <c r="CB218" s="64"/>
      <c r="CC218" s="64"/>
      <c r="CD218" s="64"/>
      <c r="CE218" s="64"/>
      <c r="CF218" s="64"/>
    </row>
    <row r="219" spans="1:84" x14ac:dyDescent="0.2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  <c r="BM219" s="64"/>
      <c r="BN219" s="64"/>
      <c r="BO219" s="64"/>
      <c r="BP219" s="64"/>
      <c r="BQ219" s="64"/>
      <c r="BR219" s="64"/>
      <c r="BS219" s="64"/>
      <c r="BT219" s="64"/>
      <c r="BU219" s="64"/>
      <c r="BV219" s="64"/>
      <c r="BW219" s="64"/>
      <c r="BX219" s="64"/>
      <c r="BY219" s="64"/>
      <c r="BZ219" s="64"/>
      <c r="CA219" s="64"/>
      <c r="CB219" s="64"/>
      <c r="CC219" s="64"/>
      <c r="CD219" s="64"/>
      <c r="CE219" s="64"/>
      <c r="CF219" s="64"/>
    </row>
    <row r="220" spans="1:84" x14ac:dyDescent="0.2">
      <c r="A220" s="64"/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  <c r="BM220" s="64"/>
      <c r="BN220" s="64"/>
      <c r="BO220" s="64"/>
      <c r="BP220" s="64"/>
      <c r="BQ220" s="64"/>
      <c r="BR220" s="64"/>
      <c r="BS220" s="64"/>
      <c r="BT220" s="64"/>
      <c r="BU220" s="64"/>
      <c r="BV220" s="64"/>
      <c r="BW220" s="64"/>
      <c r="BX220" s="64"/>
      <c r="BY220" s="64"/>
      <c r="BZ220" s="64"/>
      <c r="CA220" s="64"/>
      <c r="CB220" s="64"/>
      <c r="CC220" s="64"/>
      <c r="CD220" s="64"/>
      <c r="CE220" s="64"/>
      <c r="CF220" s="64"/>
    </row>
    <row r="221" spans="1:84" x14ac:dyDescent="0.2">
      <c r="A221" s="64"/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  <c r="BM221" s="64"/>
      <c r="BN221" s="64"/>
      <c r="BO221" s="64"/>
      <c r="BP221" s="64"/>
      <c r="BQ221" s="64"/>
      <c r="BR221" s="64"/>
      <c r="BS221" s="64"/>
      <c r="BT221" s="64"/>
      <c r="BU221" s="64"/>
      <c r="BV221" s="64"/>
      <c r="BW221" s="64"/>
      <c r="BX221" s="64"/>
      <c r="BY221" s="64"/>
      <c r="BZ221" s="64"/>
      <c r="CA221" s="64"/>
      <c r="CB221" s="64"/>
      <c r="CC221" s="64"/>
      <c r="CD221" s="64"/>
      <c r="CE221" s="64"/>
      <c r="CF221" s="64"/>
    </row>
    <row r="222" spans="1:84" x14ac:dyDescent="0.2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  <c r="BM222" s="64"/>
      <c r="BN222" s="64"/>
      <c r="BO222" s="64"/>
      <c r="BP222" s="64"/>
      <c r="BQ222" s="64"/>
      <c r="BR222" s="64"/>
      <c r="BS222" s="64"/>
      <c r="BT222" s="64"/>
      <c r="BU222" s="64"/>
      <c r="BV222" s="64"/>
      <c r="BW222" s="64"/>
      <c r="BX222" s="64"/>
      <c r="BY222" s="64"/>
      <c r="BZ222" s="64"/>
      <c r="CA222" s="64"/>
      <c r="CB222" s="64"/>
      <c r="CC222" s="64"/>
      <c r="CD222" s="64"/>
      <c r="CE222" s="64"/>
      <c r="CF222" s="64"/>
    </row>
    <row r="223" spans="1:84" x14ac:dyDescent="0.2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  <c r="BM223" s="64"/>
      <c r="BN223" s="64"/>
      <c r="BO223" s="64"/>
      <c r="BP223" s="64"/>
      <c r="BQ223" s="64"/>
      <c r="BR223" s="64"/>
      <c r="BS223" s="64"/>
      <c r="BT223" s="64"/>
      <c r="BU223" s="64"/>
      <c r="BV223" s="64"/>
      <c r="BW223" s="64"/>
      <c r="BX223" s="64"/>
      <c r="BY223" s="64"/>
      <c r="BZ223" s="64"/>
      <c r="CA223" s="64"/>
      <c r="CB223" s="64"/>
      <c r="CC223" s="64"/>
      <c r="CD223" s="64"/>
      <c r="CE223" s="64"/>
      <c r="CF223" s="64"/>
    </row>
    <row r="224" spans="1:84" x14ac:dyDescent="0.2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  <c r="BM224" s="64"/>
      <c r="BN224" s="64"/>
      <c r="BO224" s="64"/>
      <c r="BP224" s="64"/>
      <c r="BQ224" s="64"/>
      <c r="BR224" s="64"/>
      <c r="BS224" s="64"/>
      <c r="BT224" s="64"/>
      <c r="BU224" s="64"/>
      <c r="BV224" s="64"/>
      <c r="BW224" s="64"/>
      <c r="BX224" s="64"/>
      <c r="BY224" s="64"/>
      <c r="BZ224" s="64"/>
      <c r="CA224" s="64"/>
      <c r="CB224" s="64"/>
      <c r="CC224" s="64"/>
      <c r="CD224" s="64"/>
      <c r="CE224" s="64"/>
      <c r="CF224" s="64"/>
    </row>
    <row r="225" spans="1:84" x14ac:dyDescent="0.2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  <c r="BM225" s="64"/>
      <c r="BN225" s="64"/>
      <c r="BO225" s="64"/>
      <c r="BP225" s="64"/>
      <c r="BQ225" s="64"/>
      <c r="BR225" s="64"/>
      <c r="BS225" s="64"/>
      <c r="BT225" s="64"/>
      <c r="BU225" s="64"/>
      <c r="BV225" s="64"/>
      <c r="BW225" s="64"/>
      <c r="BX225" s="64"/>
      <c r="BY225" s="64"/>
      <c r="BZ225" s="64"/>
      <c r="CA225" s="64"/>
      <c r="CB225" s="64"/>
      <c r="CC225" s="64"/>
      <c r="CD225" s="64"/>
      <c r="CE225" s="64"/>
      <c r="CF225" s="64"/>
    </row>
    <row r="226" spans="1:84" x14ac:dyDescent="0.2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  <c r="BM226" s="64"/>
      <c r="BN226" s="64"/>
      <c r="BO226" s="64"/>
      <c r="BP226" s="64"/>
      <c r="BQ226" s="64"/>
      <c r="BR226" s="64"/>
      <c r="BS226" s="64"/>
      <c r="BT226" s="64"/>
      <c r="BU226" s="64"/>
      <c r="BV226" s="64"/>
      <c r="BW226" s="64"/>
      <c r="BX226" s="64"/>
      <c r="BY226" s="64"/>
      <c r="BZ226" s="64"/>
      <c r="CA226" s="64"/>
      <c r="CB226" s="64"/>
      <c r="CC226" s="64"/>
      <c r="CD226" s="64"/>
      <c r="CE226" s="64"/>
      <c r="CF226" s="64"/>
    </row>
    <row r="227" spans="1:84" x14ac:dyDescent="0.2">
      <c r="A227" s="64"/>
      <c r="B227" s="64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  <c r="BM227" s="64"/>
      <c r="BN227" s="64"/>
      <c r="BO227" s="64"/>
      <c r="BP227" s="64"/>
      <c r="BQ227" s="64"/>
      <c r="BR227" s="64"/>
      <c r="BS227" s="64"/>
      <c r="BT227" s="64"/>
      <c r="BU227" s="64"/>
      <c r="BV227" s="64"/>
      <c r="BW227" s="64"/>
      <c r="BX227" s="64"/>
      <c r="BY227" s="64"/>
      <c r="BZ227" s="64"/>
      <c r="CA227" s="64"/>
      <c r="CB227" s="64"/>
      <c r="CC227" s="64"/>
      <c r="CD227" s="64"/>
      <c r="CE227" s="64"/>
      <c r="CF227" s="64"/>
    </row>
    <row r="228" spans="1:84" x14ac:dyDescent="0.2">
      <c r="A228" s="64"/>
      <c r="B228" s="64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  <c r="BM228" s="64"/>
      <c r="BN228" s="64"/>
      <c r="BO228" s="64"/>
      <c r="BP228" s="64"/>
      <c r="BQ228" s="64"/>
      <c r="BR228" s="64"/>
      <c r="BS228" s="64"/>
      <c r="BT228" s="64"/>
      <c r="BU228" s="64"/>
      <c r="BV228" s="64"/>
      <c r="BW228" s="64"/>
      <c r="BX228" s="64"/>
      <c r="BY228" s="64"/>
      <c r="BZ228" s="64"/>
      <c r="CA228" s="64"/>
      <c r="CB228" s="64"/>
      <c r="CC228" s="64"/>
      <c r="CD228" s="64"/>
      <c r="CE228" s="64"/>
      <c r="CF228" s="64"/>
    </row>
    <row r="229" spans="1:84" x14ac:dyDescent="0.2">
      <c r="A229" s="64"/>
      <c r="B229" s="64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  <c r="BM229" s="64"/>
      <c r="BN229" s="64"/>
      <c r="BO229" s="64"/>
      <c r="BP229" s="64"/>
      <c r="BQ229" s="64"/>
      <c r="BR229" s="64"/>
      <c r="BS229" s="64"/>
      <c r="BT229" s="64"/>
      <c r="BU229" s="64"/>
      <c r="BV229" s="64"/>
      <c r="BW229" s="64"/>
      <c r="BX229" s="64"/>
      <c r="BY229" s="64"/>
      <c r="BZ229" s="64"/>
      <c r="CA229" s="64"/>
      <c r="CB229" s="64"/>
      <c r="CC229" s="64"/>
      <c r="CD229" s="64"/>
      <c r="CE229" s="64"/>
      <c r="CF229" s="64"/>
    </row>
    <row r="230" spans="1:84" x14ac:dyDescent="0.2">
      <c r="A230" s="64"/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  <c r="BM230" s="64"/>
      <c r="BN230" s="64"/>
      <c r="BO230" s="64"/>
      <c r="BP230" s="64"/>
      <c r="BQ230" s="64"/>
      <c r="BR230" s="64"/>
      <c r="BS230" s="64"/>
      <c r="BT230" s="64"/>
      <c r="BU230" s="64"/>
      <c r="BV230" s="64"/>
      <c r="BW230" s="64"/>
      <c r="BX230" s="64"/>
      <c r="BY230" s="64"/>
      <c r="BZ230" s="64"/>
      <c r="CA230" s="64"/>
      <c r="CB230" s="64"/>
      <c r="CC230" s="64"/>
      <c r="CD230" s="64"/>
      <c r="CE230" s="64"/>
      <c r="CF230" s="64"/>
    </row>
    <row r="231" spans="1:84" x14ac:dyDescent="0.2">
      <c r="A231" s="64"/>
      <c r="B231" s="64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64"/>
      <c r="BO231" s="64"/>
      <c r="BP231" s="64"/>
      <c r="BQ231" s="64"/>
      <c r="BR231" s="64"/>
      <c r="BS231" s="64"/>
      <c r="BT231" s="64"/>
      <c r="BU231" s="64"/>
      <c r="BV231" s="64"/>
      <c r="BW231" s="64"/>
      <c r="BX231" s="64"/>
      <c r="BY231" s="64"/>
      <c r="BZ231" s="64"/>
      <c r="CA231" s="64"/>
      <c r="CB231" s="64"/>
      <c r="CC231" s="64"/>
      <c r="CD231" s="64"/>
      <c r="CE231" s="64"/>
      <c r="CF231" s="64"/>
    </row>
    <row r="232" spans="1:84" x14ac:dyDescent="0.2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  <c r="BM232" s="64"/>
      <c r="BN232" s="64"/>
      <c r="BO232" s="64"/>
      <c r="BP232" s="64"/>
      <c r="BQ232" s="64"/>
      <c r="BR232" s="64"/>
      <c r="BS232" s="64"/>
      <c r="BT232" s="64"/>
      <c r="BU232" s="64"/>
      <c r="BV232" s="64"/>
      <c r="BW232" s="64"/>
      <c r="BX232" s="64"/>
      <c r="BY232" s="64"/>
      <c r="BZ232" s="64"/>
      <c r="CA232" s="64"/>
      <c r="CB232" s="64"/>
      <c r="CC232" s="64"/>
      <c r="CD232" s="64"/>
      <c r="CE232" s="64"/>
      <c r="CF232" s="64"/>
    </row>
    <row r="233" spans="1:84" x14ac:dyDescent="0.2">
      <c r="A233" s="64"/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  <c r="BM233" s="64"/>
      <c r="BN233" s="64"/>
      <c r="BO233" s="64"/>
      <c r="BP233" s="64"/>
      <c r="BQ233" s="64"/>
      <c r="BR233" s="64"/>
      <c r="BS233" s="64"/>
      <c r="BT233" s="64"/>
      <c r="BU233" s="64"/>
      <c r="BV233" s="64"/>
      <c r="BW233" s="64"/>
      <c r="BX233" s="64"/>
      <c r="BY233" s="64"/>
      <c r="BZ233" s="64"/>
      <c r="CA233" s="64"/>
      <c r="CB233" s="64"/>
      <c r="CC233" s="64"/>
      <c r="CD233" s="64"/>
      <c r="CE233" s="64"/>
      <c r="CF233" s="64"/>
    </row>
    <row r="234" spans="1:84" x14ac:dyDescent="0.2">
      <c r="A234" s="64"/>
      <c r="B234" s="64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  <c r="BM234" s="64"/>
      <c r="BN234" s="64"/>
      <c r="BO234" s="64"/>
      <c r="BP234" s="64"/>
      <c r="BQ234" s="64"/>
      <c r="BR234" s="64"/>
      <c r="BS234" s="64"/>
      <c r="BT234" s="64"/>
      <c r="BU234" s="64"/>
      <c r="BV234" s="64"/>
      <c r="BW234" s="64"/>
      <c r="BX234" s="64"/>
      <c r="BY234" s="64"/>
      <c r="BZ234" s="64"/>
      <c r="CA234" s="64"/>
      <c r="CB234" s="64"/>
      <c r="CC234" s="64"/>
      <c r="CD234" s="64"/>
      <c r="CE234" s="64"/>
      <c r="CF234" s="64"/>
    </row>
    <row r="235" spans="1:84" x14ac:dyDescent="0.2">
      <c r="A235" s="64"/>
      <c r="B235" s="64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  <c r="BM235" s="64"/>
      <c r="BN235" s="64"/>
      <c r="BO235" s="64"/>
      <c r="BP235" s="64"/>
      <c r="BQ235" s="64"/>
      <c r="BR235" s="64"/>
      <c r="BS235" s="64"/>
      <c r="BT235" s="64"/>
      <c r="BU235" s="64"/>
      <c r="BV235" s="64"/>
      <c r="BW235" s="64"/>
      <c r="BX235" s="64"/>
      <c r="BY235" s="64"/>
      <c r="BZ235" s="64"/>
      <c r="CA235" s="64"/>
      <c r="CB235" s="64"/>
      <c r="CC235" s="64"/>
      <c r="CD235" s="64"/>
      <c r="CE235" s="64"/>
      <c r="CF235" s="64"/>
    </row>
    <row r="236" spans="1:84" x14ac:dyDescent="0.2">
      <c r="A236" s="64"/>
      <c r="B236" s="64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  <c r="BM236" s="64"/>
      <c r="BN236" s="64"/>
      <c r="BO236" s="64"/>
      <c r="BP236" s="64"/>
      <c r="BQ236" s="64"/>
      <c r="BR236" s="64"/>
      <c r="BS236" s="64"/>
      <c r="BT236" s="64"/>
      <c r="BU236" s="64"/>
      <c r="BV236" s="64"/>
      <c r="BW236" s="64"/>
      <c r="BX236" s="64"/>
      <c r="BY236" s="64"/>
      <c r="BZ236" s="64"/>
      <c r="CA236" s="64"/>
      <c r="CB236" s="64"/>
      <c r="CC236" s="64"/>
      <c r="CD236" s="64"/>
      <c r="CE236" s="64"/>
      <c r="CF236" s="64"/>
    </row>
    <row r="237" spans="1:84" x14ac:dyDescent="0.2">
      <c r="A237" s="64"/>
      <c r="B237" s="64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  <c r="BM237" s="64"/>
      <c r="BN237" s="64"/>
      <c r="BO237" s="64"/>
      <c r="BP237" s="64"/>
      <c r="BQ237" s="64"/>
      <c r="BR237" s="64"/>
      <c r="BS237" s="64"/>
      <c r="BT237" s="64"/>
      <c r="BU237" s="64"/>
      <c r="BV237" s="64"/>
      <c r="BW237" s="64"/>
      <c r="BX237" s="64"/>
      <c r="BY237" s="64"/>
      <c r="BZ237" s="64"/>
      <c r="CA237" s="64"/>
      <c r="CB237" s="64"/>
      <c r="CC237" s="64"/>
      <c r="CD237" s="64"/>
      <c r="CE237" s="64"/>
      <c r="CF237" s="64"/>
    </row>
    <row r="238" spans="1:84" x14ac:dyDescent="0.2">
      <c r="A238" s="64"/>
      <c r="B238" s="64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  <c r="BM238" s="64"/>
      <c r="BN238" s="64"/>
      <c r="BO238" s="64"/>
      <c r="BP238" s="64"/>
      <c r="BQ238" s="64"/>
      <c r="BR238" s="64"/>
      <c r="BS238" s="64"/>
      <c r="BT238" s="64"/>
      <c r="BU238" s="64"/>
      <c r="BV238" s="64"/>
      <c r="BW238" s="64"/>
      <c r="BX238" s="64"/>
      <c r="BY238" s="64"/>
      <c r="BZ238" s="64"/>
      <c r="CA238" s="64"/>
      <c r="CB238" s="64"/>
      <c r="CC238" s="64"/>
      <c r="CD238" s="64"/>
      <c r="CE238" s="64"/>
      <c r="CF238" s="64"/>
    </row>
    <row r="239" spans="1:84" x14ac:dyDescent="0.2">
      <c r="A239" s="64"/>
      <c r="B239" s="64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  <c r="BM239" s="64"/>
      <c r="BN239" s="64"/>
      <c r="BO239" s="64"/>
      <c r="BP239" s="64"/>
      <c r="BQ239" s="64"/>
      <c r="BR239" s="64"/>
      <c r="BS239" s="64"/>
      <c r="BT239" s="64"/>
      <c r="BU239" s="64"/>
      <c r="BV239" s="64"/>
      <c r="BW239" s="64"/>
      <c r="BX239" s="64"/>
      <c r="BY239" s="64"/>
      <c r="BZ239" s="64"/>
      <c r="CA239" s="64"/>
      <c r="CB239" s="64"/>
      <c r="CC239" s="64"/>
      <c r="CD239" s="64"/>
      <c r="CE239" s="64"/>
      <c r="CF239" s="64"/>
    </row>
    <row r="240" spans="1:84" x14ac:dyDescent="0.2">
      <c r="A240" s="64"/>
      <c r="B240" s="64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4"/>
      <c r="AI240" s="64"/>
      <c r="AJ240" s="64"/>
      <c r="AK240" s="64"/>
      <c r="AL240" s="64"/>
      <c r="AM240" s="64"/>
      <c r="AN240" s="64"/>
      <c r="AO240" s="64"/>
      <c r="AP240" s="64"/>
      <c r="AQ240" s="64"/>
      <c r="AR240" s="64"/>
      <c r="AS240" s="64"/>
      <c r="AT240" s="64"/>
      <c r="AU240" s="64"/>
      <c r="AV240" s="64"/>
      <c r="AW240" s="64"/>
      <c r="AX240" s="64"/>
      <c r="AY240" s="64"/>
      <c r="AZ240" s="64"/>
      <c r="BA240" s="64"/>
      <c r="BB240" s="64"/>
      <c r="BC240" s="64"/>
      <c r="BD240" s="64"/>
      <c r="BE240" s="64"/>
      <c r="BF240" s="64"/>
      <c r="BG240" s="64"/>
      <c r="BH240" s="64"/>
      <c r="BI240" s="64"/>
      <c r="BJ240" s="64"/>
      <c r="BK240" s="64"/>
      <c r="BL240" s="64"/>
      <c r="BM240" s="64"/>
      <c r="BN240" s="64"/>
      <c r="BO240" s="64"/>
      <c r="BP240" s="64"/>
      <c r="BQ240" s="64"/>
      <c r="BR240" s="64"/>
      <c r="BS240" s="64"/>
      <c r="BT240" s="64"/>
      <c r="BU240" s="64"/>
      <c r="BV240" s="64"/>
      <c r="BW240" s="64"/>
      <c r="BX240" s="64"/>
      <c r="BY240" s="64"/>
      <c r="BZ240" s="64"/>
      <c r="CA240" s="64"/>
      <c r="CB240" s="64"/>
      <c r="CC240" s="64"/>
      <c r="CD240" s="64"/>
      <c r="CE240" s="64"/>
      <c r="CF240" s="64"/>
    </row>
    <row r="241" spans="1:84" x14ac:dyDescent="0.2">
      <c r="A241" s="64"/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4"/>
      <c r="AI241" s="64"/>
      <c r="AJ241" s="64"/>
      <c r="AK241" s="64"/>
      <c r="AL241" s="64"/>
      <c r="AM241" s="64"/>
      <c r="AN241" s="64"/>
      <c r="AO241" s="64"/>
      <c r="AP241" s="64"/>
      <c r="AQ241" s="64"/>
      <c r="AR241" s="64"/>
      <c r="AS241" s="64"/>
      <c r="AT241" s="64"/>
      <c r="AU241" s="64"/>
      <c r="AV241" s="64"/>
      <c r="AW241" s="64"/>
      <c r="AX241" s="64"/>
      <c r="AY241" s="64"/>
      <c r="AZ241" s="64"/>
      <c r="BA241" s="64"/>
      <c r="BB241" s="64"/>
      <c r="BC241" s="64"/>
      <c r="BD241" s="64"/>
      <c r="BE241" s="64"/>
      <c r="BF241" s="64"/>
      <c r="BG241" s="64"/>
      <c r="BH241" s="64"/>
      <c r="BI241" s="64"/>
      <c r="BJ241" s="64"/>
      <c r="BK241" s="64"/>
      <c r="BL241" s="64"/>
      <c r="BM241" s="64"/>
      <c r="BN241" s="64"/>
      <c r="BO241" s="64"/>
      <c r="BP241" s="64"/>
      <c r="BQ241" s="64"/>
      <c r="BR241" s="64"/>
      <c r="BS241" s="64"/>
      <c r="BT241" s="64"/>
      <c r="BU241" s="64"/>
      <c r="BV241" s="64"/>
      <c r="BW241" s="64"/>
      <c r="BX241" s="64"/>
      <c r="BY241" s="64"/>
      <c r="BZ241" s="64"/>
      <c r="CA241" s="64"/>
      <c r="CB241" s="64"/>
      <c r="CC241" s="64"/>
      <c r="CD241" s="64"/>
      <c r="CE241" s="64"/>
      <c r="CF241" s="64"/>
    </row>
    <row r="242" spans="1:84" x14ac:dyDescent="0.2">
      <c r="A242" s="64"/>
      <c r="B242" s="64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4"/>
      <c r="AI242" s="64"/>
      <c r="AJ242" s="64"/>
      <c r="AK242" s="64"/>
      <c r="AL242" s="64"/>
      <c r="AM242" s="64"/>
      <c r="AN242" s="64"/>
      <c r="AO242" s="64"/>
      <c r="AP242" s="64"/>
      <c r="AQ242" s="64"/>
      <c r="AR242" s="64"/>
      <c r="AS242" s="64"/>
      <c r="AT242" s="64"/>
      <c r="AU242" s="64"/>
      <c r="AV242" s="64"/>
      <c r="AW242" s="64"/>
      <c r="AX242" s="64"/>
      <c r="AY242" s="64"/>
      <c r="AZ242" s="64"/>
      <c r="BA242" s="64"/>
      <c r="BB242" s="64"/>
      <c r="BC242" s="64"/>
      <c r="BD242" s="64"/>
      <c r="BE242" s="64"/>
      <c r="BF242" s="64"/>
      <c r="BG242" s="64"/>
      <c r="BH242" s="64"/>
      <c r="BI242" s="64"/>
      <c r="BJ242" s="64"/>
      <c r="BK242" s="64"/>
      <c r="BL242" s="64"/>
      <c r="BM242" s="64"/>
      <c r="BN242" s="64"/>
      <c r="BO242" s="64"/>
      <c r="BP242" s="64"/>
      <c r="BQ242" s="64"/>
      <c r="BR242" s="64"/>
      <c r="BS242" s="64"/>
      <c r="BT242" s="64"/>
      <c r="BU242" s="64"/>
      <c r="BV242" s="64"/>
      <c r="BW242" s="64"/>
      <c r="BX242" s="64"/>
      <c r="BY242" s="64"/>
      <c r="BZ242" s="64"/>
      <c r="CA242" s="64"/>
      <c r="CB242" s="64"/>
      <c r="CC242" s="64"/>
      <c r="CD242" s="64"/>
      <c r="CE242" s="64"/>
      <c r="CF242" s="64"/>
    </row>
    <row r="243" spans="1:84" x14ac:dyDescent="0.2">
      <c r="A243" s="64"/>
      <c r="B243" s="64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  <c r="BM243" s="64"/>
      <c r="BN243" s="64"/>
      <c r="BO243" s="64"/>
      <c r="BP243" s="64"/>
      <c r="BQ243" s="64"/>
      <c r="BR243" s="64"/>
      <c r="BS243" s="64"/>
      <c r="BT243" s="64"/>
      <c r="BU243" s="64"/>
      <c r="BV243" s="64"/>
      <c r="BW243" s="64"/>
      <c r="BX243" s="64"/>
      <c r="BY243" s="64"/>
      <c r="BZ243" s="64"/>
      <c r="CA243" s="64"/>
      <c r="CB243" s="64"/>
      <c r="CC243" s="64"/>
      <c r="CD243" s="64"/>
      <c r="CE243" s="64"/>
      <c r="CF243" s="64"/>
    </row>
    <row r="244" spans="1:84" x14ac:dyDescent="0.2">
      <c r="A244" s="64"/>
      <c r="B244" s="64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  <c r="BM244" s="64"/>
      <c r="BN244" s="64"/>
      <c r="BO244" s="64"/>
      <c r="BP244" s="64"/>
      <c r="BQ244" s="64"/>
      <c r="BR244" s="64"/>
      <c r="BS244" s="64"/>
      <c r="BT244" s="64"/>
      <c r="BU244" s="64"/>
      <c r="BV244" s="64"/>
      <c r="BW244" s="64"/>
      <c r="BX244" s="64"/>
      <c r="BY244" s="64"/>
      <c r="BZ244" s="64"/>
      <c r="CA244" s="64"/>
      <c r="CB244" s="64"/>
      <c r="CC244" s="64"/>
      <c r="CD244" s="64"/>
      <c r="CE244" s="64"/>
      <c r="CF244" s="64"/>
    </row>
    <row r="245" spans="1:84" x14ac:dyDescent="0.2">
      <c r="A245" s="64"/>
      <c r="B245" s="64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  <c r="BM245" s="64"/>
      <c r="BN245" s="64"/>
      <c r="BO245" s="64"/>
      <c r="BP245" s="64"/>
      <c r="BQ245" s="64"/>
      <c r="BR245" s="64"/>
      <c r="BS245" s="64"/>
      <c r="BT245" s="64"/>
      <c r="BU245" s="64"/>
      <c r="BV245" s="64"/>
      <c r="BW245" s="64"/>
      <c r="BX245" s="64"/>
      <c r="BY245" s="64"/>
      <c r="BZ245" s="64"/>
      <c r="CA245" s="64"/>
      <c r="CB245" s="64"/>
      <c r="CC245" s="64"/>
      <c r="CD245" s="64"/>
      <c r="CE245" s="64"/>
      <c r="CF245" s="64"/>
    </row>
    <row r="246" spans="1:84" x14ac:dyDescent="0.2">
      <c r="A246" s="64"/>
      <c r="B246" s="64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  <c r="BM246" s="64"/>
      <c r="BN246" s="64"/>
      <c r="BO246" s="64"/>
      <c r="BP246" s="64"/>
      <c r="BQ246" s="64"/>
      <c r="BR246" s="64"/>
      <c r="BS246" s="64"/>
      <c r="BT246" s="64"/>
      <c r="BU246" s="64"/>
      <c r="BV246" s="64"/>
      <c r="BW246" s="64"/>
      <c r="BX246" s="64"/>
      <c r="BY246" s="64"/>
      <c r="BZ246" s="64"/>
      <c r="CA246" s="64"/>
      <c r="CB246" s="64"/>
      <c r="CC246" s="64"/>
      <c r="CD246" s="64"/>
      <c r="CE246" s="64"/>
      <c r="CF246" s="64"/>
    </row>
    <row r="247" spans="1:84" x14ac:dyDescent="0.2">
      <c r="A247" s="64"/>
      <c r="B247" s="64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  <c r="BM247" s="64"/>
      <c r="BN247" s="64"/>
      <c r="BO247" s="64"/>
      <c r="BP247" s="64"/>
      <c r="BQ247" s="64"/>
      <c r="BR247" s="64"/>
      <c r="BS247" s="64"/>
      <c r="BT247" s="64"/>
      <c r="BU247" s="64"/>
      <c r="BV247" s="64"/>
      <c r="BW247" s="64"/>
      <c r="BX247" s="64"/>
      <c r="BY247" s="64"/>
      <c r="BZ247" s="64"/>
      <c r="CA247" s="64"/>
      <c r="CB247" s="64"/>
      <c r="CC247" s="64"/>
      <c r="CD247" s="64"/>
      <c r="CE247" s="64"/>
      <c r="CF247" s="64"/>
    </row>
    <row r="248" spans="1:84" x14ac:dyDescent="0.2">
      <c r="A248" s="64"/>
      <c r="B248" s="64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  <c r="BM248" s="64"/>
      <c r="BN248" s="64"/>
      <c r="BO248" s="64"/>
      <c r="BP248" s="64"/>
      <c r="BQ248" s="64"/>
      <c r="BR248" s="64"/>
      <c r="BS248" s="64"/>
      <c r="BT248" s="64"/>
      <c r="BU248" s="64"/>
      <c r="BV248" s="64"/>
      <c r="BW248" s="64"/>
      <c r="BX248" s="64"/>
      <c r="BY248" s="64"/>
      <c r="BZ248" s="64"/>
      <c r="CA248" s="64"/>
      <c r="CB248" s="64"/>
      <c r="CC248" s="64"/>
      <c r="CD248" s="64"/>
      <c r="CE248" s="64"/>
      <c r="CF248" s="64"/>
    </row>
    <row r="249" spans="1:84" x14ac:dyDescent="0.2">
      <c r="A249" s="64"/>
      <c r="B249" s="64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  <c r="BM249" s="64"/>
      <c r="BN249" s="64"/>
      <c r="BO249" s="64"/>
      <c r="BP249" s="64"/>
      <c r="BQ249" s="64"/>
      <c r="BR249" s="64"/>
      <c r="BS249" s="64"/>
      <c r="BT249" s="64"/>
      <c r="BU249" s="64"/>
      <c r="BV249" s="64"/>
      <c r="BW249" s="64"/>
      <c r="BX249" s="64"/>
      <c r="BY249" s="64"/>
      <c r="BZ249" s="64"/>
      <c r="CA249" s="64"/>
      <c r="CB249" s="64"/>
      <c r="CC249" s="64"/>
      <c r="CD249" s="64"/>
      <c r="CE249" s="64"/>
      <c r="CF249" s="64"/>
    </row>
    <row r="250" spans="1:84" x14ac:dyDescent="0.2">
      <c r="A250" s="64"/>
      <c r="B250" s="64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  <c r="BM250" s="64"/>
      <c r="BN250" s="64"/>
      <c r="BO250" s="64"/>
      <c r="BP250" s="64"/>
      <c r="BQ250" s="64"/>
      <c r="BR250" s="64"/>
      <c r="BS250" s="64"/>
      <c r="BT250" s="64"/>
      <c r="BU250" s="64"/>
      <c r="BV250" s="64"/>
      <c r="BW250" s="64"/>
      <c r="BX250" s="64"/>
      <c r="BY250" s="64"/>
      <c r="BZ250" s="64"/>
      <c r="CA250" s="64"/>
      <c r="CB250" s="64"/>
      <c r="CC250" s="64"/>
      <c r="CD250" s="64"/>
      <c r="CE250" s="64"/>
      <c r="CF250" s="64"/>
    </row>
    <row r="251" spans="1:84" x14ac:dyDescent="0.2">
      <c r="A251" s="64"/>
      <c r="B251" s="64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  <c r="BM251" s="64"/>
      <c r="BN251" s="64"/>
      <c r="BO251" s="64"/>
      <c r="BP251" s="64"/>
      <c r="BQ251" s="64"/>
      <c r="BR251" s="64"/>
      <c r="BS251" s="64"/>
      <c r="BT251" s="64"/>
      <c r="BU251" s="64"/>
      <c r="BV251" s="64"/>
      <c r="BW251" s="64"/>
      <c r="BX251" s="64"/>
      <c r="BY251" s="64"/>
      <c r="BZ251" s="64"/>
      <c r="CA251" s="64"/>
      <c r="CB251" s="64"/>
      <c r="CC251" s="64"/>
      <c r="CD251" s="64"/>
      <c r="CE251" s="64"/>
      <c r="CF251" s="64"/>
    </row>
    <row r="252" spans="1:84" x14ac:dyDescent="0.2">
      <c r="A252" s="64"/>
      <c r="B252" s="64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  <c r="BM252" s="64"/>
      <c r="BN252" s="64"/>
      <c r="BO252" s="64"/>
      <c r="BP252" s="64"/>
      <c r="BQ252" s="64"/>
      <c r="BR252" s="64"/>
      <c r="BS252" s="64"/>
      <c r="BT252" s="64"/>
      <c r="BU252" s="64"/>
      <c r="BV252" s="64"/>
      <c r="BW252" s="64"/>
      <c r="BX252" s="64"/>
      <c r="BY252" s="64"/>
      <c r="BZ252" s="64"/>
      <c r="CA252" s="64"/>
      <c r="CB252" s="64"/>
      <c r="CC252" s="64"/>
      <c r="CD252" s="64"/>
      <c r="CE252" s="64"/>
      <c r="CF252" s="64"/>
    </row>
    <row r="253" spans="1:84" x14ac:dyDescent="0.2">
      <c r="A253" s="64"/>
      <c r="B253" s="64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  <c r="BM253" s="64"/>
      <c r="BN253" s="64"/>
      <c r="BO253" s="64"/>
      <c r="BP253" s="64"/>
      <c r="BQ253" s="64"/>
      <c r="BR253" s="64"/>
      <c r="BS253" s="64"/>
      <c r="BT253" s="64"/>
      <c r="BU253" s="64"/>
      <c r="BV253" s="64"/>
      <c r="BW253" s="64"/>
      <c r="BX253" s="64"/>
      <c r="BY253" s="64"/>
      <c r="BZ253" s="64"/>
      <c r="CA253" s="64"/>
      <c r="CB253" s="64"/>
      <c r="CC253" s="64"/>
      <c r="CD253" s="64"/>
      <c r="CE253" s="64"/>
      <c r="CF253" s="64"/>
    </row>
    <row r="254" spans="1:84" x14ac:dyDescent="0.2">
      <c r="A254" s="64"/>
      <c r="B254" s="64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  <c r="BM254" s="64"/>
      <c r="BN254" s="64"/>
      <c r="BO254" s="64"/>
      <c r="BP254" s="64"/>
      <c r="BQ254" s="64"/>
      <c r="BR254" s="64"/>
      <c r="BS254" s="64"/>
      <c r="BT254" s="64"/>
      <c r="BU254" s="64"/>
      <c r="BV254" s="64"/>
      <c r="BW254" s="64"/>
      <c r="BX254" s="64"/>
      <c r="BY254" s="64"/>
      <c r="BZ254" s="64"/>
      <c r="CA254" s="64"/>
      <c r="CB254" s="64"/>
      <c r="CC254" s="64"/>
      <c r="CD254" s="64"/>
      <c r="CE254" s="64"/>
      <c r="CF254" s="64"/>
    </row>
    <row r="255" spans="1:84" x14ac:dyDescent="0.2">
      <c r="A255" s="64"/>
      <c r="B255" s="64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  <c r="BM255" s="64"/>
      <c r="BN255" s="64"/>
      <c r="BO255" s="64"/>
      <c r="BP255" s="64"/>
      <c r="BQ255" s="64"/>
      <c r="BR255" s="64"/>
      <c r="BS255" s="64"/>
      <c r="BT255" s="64"/>
      <c r="BU255" s="64"/>
      <c r="BV255" s="64"/>
      <c r="BW255" s="64"/>
      <c r="BX255" s="64"/>
      <c r="BY255" s="64"/>
      <c r="BZ255" s="64"/>
      <c r="CA255" s="64"/>
      <c r="CB255" s="64"/>
      <c r="CC255" s="64"/>
      <c r="CD255" s="64"/>
      <c r="CE255" s="64"/>
      <c r="CF255" s="64"/>
    </row>
    <row r="256" spans="1:84" x14ac:dyDescent="0.2">
      <c r="A256" s="64"/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  <c r="BM256" s="64"/>
      <c r="BN256" s="64"/>
      <c r="BO256" s="64"/>
      <c r="BP256" s="64"/>
      <c r="BQ256" s="64"/>
      <c r="BR256" s="64"/>
      <c r="BS256" s="64"/>
      <c r="BT256" s="64"/>
      <c r="BU256" s="64"/>
      <c r="BV256" s="64"/>
      <c r="BW256" s="64"/>
      <c r="BX256" s="64"/>
      <c r="BY256" s="64"/>
      <c r="BZ256" s="64"/>
      <c r="CA256" s="64"/>
      <c r="CB256" s="64"/>
      <c r="CC256" s="64"/>
      <c r="CD256" s="64"/>
      <c r="CE256" s="64"/>
      <c r="CF256" s="64"/>
    </row>
    <row r="257" spans="1:84" x14ac:dyDescent="0.2">
      <c r="A257" s="64"/>
      <c r="B257" s="64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  <c r="BM257" s="64"/>
      <c r="BN257" s="64"/>
      <c r="BO257" s="64"/>
      <c r="BP257" s="64"/>
      <c r="BQ257" s="64"/>
      <c r="BR257" s="64"/>
      <c r="BS257" s="64"/>
      <c r="BT257" s="64"/>
      <c r="BU257" s="64"/>
      <c r="BV257" s="64"/>
      <c r="BW257" s="64"/>
      <c r="BX257" s="64"/>
      <c r="BY257" s="64"/>
      <c r="BZ257" s="64"/>
      <c r="CA257" s="64"/>
      <c r="CB257" s="64"/>
      <c r="CC257" s="64"/>
      <c r="CD257" s="64"/>
      <c r="CE257" s="64"/>
      <c r="CF257" s="64"/>
    </row>
    <row r="258" spans="1:84" x14ac:dyDescent="0.2">
      <c r="A258" s="64"/>
      <c r="B258" s="64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  <c r="BM258" s="64"/>
      <c r="BN258" s="64"/>
      <c r="BO258" s="64"/>
      <c r="BP258" s="64"/>
      <c r="BQ258" s="64"/>
      <c r="BR258" s="64"/>
      <c r="BS258" s="64"/>
      <c r="BT258" s="64"/>
      <c r="BU258" s="64"/>
      <c r="BV258" s="64"/>
      <c r="BW258" s="64"/>
      <c r="BX258" s="64"/>
      <c r="BY258" s="64"/>
      <c r="BZ258" s="64"/>
      <c r="CA258" s="64"/>
      <c r="CB258" s="64"/>
      <c r="CC258" s="64"/>
      <c r="CD258" s="64"/>
      <c r="CE258" s="64"/>
      <c r="CF258" s="64"/>
    </row>
    <row r="259" spans="1:84" x14ac:dyDescent="0.2">
      <c r="A259" s="64"/>
      <c r="B259" s="64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  <c r="BM259" s="64"/>
      <c r="BN259" s="64"/>
      <c r="BO259" s="64"/>
      <c r="BP259" s="64"/>
      <c r="BQ259" s="64"/>
      <c r="BR259" s="64"/>
      <c r="BS259" s="64"/>
      <c r="BT259" s="64"/>
      <c r="BU259" s="64"/>
      <c r="BV259" s="64"/>
      <c r="BW259" s="64"/>
      <c r="BX259" s="64"/>
      <c r="BY259" s="64"/>
      <c r="BZ259" s="64"/>
      <c r="CA259" s="64"/>
      <c r="CB259" s="64"/>
      <c r="CC259" s="64"/>
      <c r="CD259" s="64"/>
      <c r="CE259" s="64"/>
      <c r="CF259" s="64"/>
    </row>
    <row r="260" spans="1:84" x14ac:dyDescent="0.2">
      <c r="A260" s="64"/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  <c r="BM260" s="64"/>
      <c r="BN260" s="64"/>
      <c r="BO260" s="64"/>
      <c r="BP260" s="64"/>
      <c r="BQ260" s="64"/>
      <c r="BR260" s="64"/>
      <c r="BS260" s="64"/>
      <c r="BT260" s="64"/>
      <c r="BU260" s="64"/>
      <c r="BV260" s="64"/>
      <c r="BW260" s="64"/>
      <c r="BX260" s="64"/>
      <c r="BY260" s="64"/>
      <c r="BZ260" s="64"/>
      <c r="CA260" s="64"/>
      <c r="CB260" s="64"/>
      <c r="CC260" s="64"/>
      <c r="CD260" s="64"/>
      <c r="CE260" s="64"/>
      <c r="CF260" s="64"/>
    </row>
    <row r="261" spans="1:84" x14ac:dyDescent="0.2">
      <c r="A261" s="64"/>
      <c r="B261" s="64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/>
      <c r="CD261" s="64"/>
      <c r="CE261" s="64"/>
      <c r="CF261" s="64"/>
    </row>
    <row r="262" spans="1:84" x14ac:dyDescent="0.2">
      <c r="A262" s="64"/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4"/>
      <c r="AI262" s="64"/>
      <c r="AJ262" s="64"/>
      <c r="AK262" s="64"/>
      <c r="AL262" s="64"/>
      <c r="AM262" s="64"/>
      <c r="AN262" s="64"/>
      <c r="AO262" s="64"/>
      <c r="AP262" s="64"/>
      <c r="AQ262" s="64"/>
      <c r="AR262" s="64"/>
      <c r="AS262" s="64"/>
      <c r="AT262" s="64"/>
      <c r="AU262" s="64"/>
      <c r="AV262" s="64"/>
      <c r="AW262" s="64"/>
      <c r="AX262" s="64"/>
      <c r="AY262" s="64"/>
      <c r="AZ262" s="64"/>
      <c r="BA262" s="64"/>
      <c r="BB262" s="64"/>
      <c r="BC262" s="64"/>
      <c r="BD262" s="64"/>
      <c r="BE262" s="64"/>
      <c r="BF262" s="64"/>
      <c r="BG262" s="64"/>
      <c r="BH262" s="64"/>
      <c r="BI262" s="64"/>
      <c r="BJ262" s="64"/>
      <c r="BK262" s="64"/>
      <c r="BL262" s="64"/>
      <c r="BM262" s="64"/>
      <c r="BN262" s="64"/>
      <c r="BO262" s="64"/>
      <c r="BP262" s="64"/>
      <c r="BQ262" s="64"/>
      <c r="BR262" s="64"/>
      <c r="BS262" s="64"/>
      <c r="BT262" s="64"/>
      <c r="BU262" s="64"/>
      <c r="BV262" s="64"/>
      <c r="BW262" s="64"/>
      <c r="BX262" s="64"/>
      <c r="BY262" s="64"/>
      <c r="BZ262" s="64"/>
      <c r="CA262" s="64"/>
      <c r="CB262" s="64"/>
      <c r="CC262" s="64"/>
      <c r="CD262" s="64"/>
      <c r="CE262" s="64"/>
      <c r="CF262" s="64"/>
    </row>
    <row r="263" spans="1:84" x14ac:dyDescent="0.2">
      <c r="A263" s="64"/>
      <c r="B263" s="64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4"/>
      <c r="AI263" s="64"/>
      <c r="AJ263" s="64"/>
      <c r="AK263" s="64"/>
      <c r="AL263" s="64"/>
      <c r="AM263" s="64"/>
      <c r="AN263" s="64"/>
      <c r="AO263" s="64"/>
      <c r="AP263" s="64"/>
      <c r="AQ263" s="64"/>
      <c r="AR263" s="64"/>
      <c r="AS263" s="64"/>
      <c r="AT263" s="64"/>
      <c r="AU263" s="64"/>
      <c r="AV263" s="64"/>
      <c r="AW263" s="64"/>
      <c r="AX263" s="64"/>
      <c r="AY263" s="64"/>
      <c r="AZ263" s="64"/>
      <c r="BA263" s="64"/>
      <c r="BB263" s="64"/>
      <c r="BC263" s="64"/>
      <c r="BD263" s="64"/>
      <c r="BE263" s="64"/>
      <c r="BF263" s="64"/>
      <c r="BG263" s="64"/>
      <c r="BH263" s="64"/>
      <c r="BI263" s="64"/>
      <c r="BJ263" s="64"/>
      <c r="BK263" s="64"/>
      <c r="BL263" s="64"/>
      <c r="BM263" s="64"/>
      <c r="BN263" s="64"/>
      <c r="BO263" s="64"/>
      <c r="BP263" s="64"/>
      <c r="BQ263" s="64"/>
      <c r="BR263" s="64"/>
      <c r="BS263" s="64"/>
      <c r="BT263" s="64"/>
      <c r="BU263" s="64"/>
      <c r="BV263" s="64"/>
      <c r="BW263" s="64"/>
      <c r="BX263" s="64"/>
      <c r="BY263" s="64"/>
      <c r="BZ263" s="64"/>
      <c r="CA263" s="64"/>
      <c r="CB263" s="64"/>
      <c r="CC263" s="64"/>
      <c r="CD263" s="64"/>
      <c r="CE263" s="64"/>
      <c r="CF263" s="64"/>
    </row>
    <row r="264" spans="1:84" x14ac:dyDescent="0.2">
      <c r="A264" s="64"/>
      <c r="B264" s="64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64"/>
      <c r="BF264" s="64"/>
      <c r="BG264" s="64"/>
      <c r="BH264" s="64"/>
      <c r="BI264" s="64"/>
      <c r="BJ264" s="64"/>
      <c r="BK264" s="64"/>
      <c r="BL264" s="64"/>
      <c r="BM264" s="64"/>
      <c r="BN264" s="64"/>
      <c r="BO264" s="64"/>
      <c r="BP264" s="64"/>
      <c r="BQ264" s="64"/>
      <c r="BR264" s="64"/>
      <c r="BS264" s="64"/>
      <c r="BT264" s="64"/>
      <c r="BU264" s="64"/>
      <c r="BV264" s="64"/>
      <c r="BW264" s="64"/>
      <c r="BX264" s="64"/>
      <c r="BY264" s="64"/>
      <c r="BZ264" s="64"/>
      <c r="CA264" s="64"/>
      <c r="CB264" s="64"/>
      <c r="CC264" s="64"/>
      <c r="CD264" s="64"/>
      <c r="CE264" s="64"/>
      <c r="CF264" s="64"/>
    </row>
    <row r="265" spans="1:84" x14ac:dyDescent="0.2">
      <c r="A265" s="64"/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4"/>
      <c r="AI265" s="64"/>
      <c r="AJ265" s="64"/>
      <c r="AK265" s="64"/>
      <c r="AL265" s="64"/>
      <c r="AM265" s="64"/>
      <c r="AN265" s="64"/>
      <c r="AO265" s="64"/>
      <c r="AP265" s="64"/>
      <c r="AQ265" s="64"/>
      <c r="AR265" s="64"/>
      <c r="AS265" s="64"/>
      <c r="AT265" s="64"/>
      <c r="AU265" s="64"/>
      <c r="AV265" s="64"/>
      <c r="AW265" s="64"/>
      <c r="AX265" s="64"/>
      <c r="AY265" s="64"/>
      <c r="AZ265" s="64"/>
      <c r="BA265" s="64"/>
      <c r="BB265" s="64"/>
      <c r="BC265" s="64"/>
      <c r="BD265" s="64"/>
      <c r="BE265" s="64"/>
      <c r="BF265" s="64"/>
      <c r="BG265" s="64"/>
      <c r="BH265" s="64"/>
      <c r="BI265" s="64"/>
      <c r="BJ265" s="64"/>
      <c r="BK265" s="64"/>
      <c r="BL265" s="64"/>
      <c r="BM265" s="64"/>
      <c r="BN265" s="64"/>
      <c r="BO265" s="64"/>
      <c r="BP265" s="64"/>
      <c r="BQ265" s="64"/>
      <c r="BR265" s="64"/>
      <c r="BS265" s="64"/>
      <c r="BT265" s="64"/>
      <c r="BU265" s="64"/>
      <c r="BV265" s="64"/>
      <c r="BW265" s="64"/>
      <c r="BX265" s="64"/>
      <c r="BY265" s="64"/>
      <c r="BZ265" s="64"/>
      <c r="CA265" s="64"/>
      <c r="CB265" s="64"/>
      <c r="CC265" s="64"/>
      <c r="CD265" s="64"/>
      <c r="CE265" s="64"/>
      <c r="CF265" s="64"/>
    </row>
    <row r="266" spans="1:84" x14ac:dyDescent="0.2">
      <c r="A266" s="64"/>
      <c r="B266" s="64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  <c r="BM266" s="64"/>
      <c r="BN266" s="64"/>
      <c r="BO266" s="64"/>
      <c r="BP266" s="64"/>
      <c r="BQ266" s="64"/>
      <c r="BR266" s="64"/>
      <c r="BS266" s="64"/>
      <c r="BT266" s="64"/>
      <c r="BU266" s="64"/>
      <c r="BV266" s="64"/>
      <c r="BW266" s="64"/>
      <c r="BX266" s="64"/>
      <c r="BY266" s="64"/>
      <c r="BZ266" s="64"/>
      <c r="CA266" s="64"/>
      <c r="CB266" s="64"/>
      <c r="CC266" s="64"/>
      <c r="CD266" s="64"/>
      <c r="CE266" s="64"/>
      <c r="CF266" s="64"/>
    </row>
    <row r="267" spans="1:84" x14ac:dyDescent="0.2">
      <c r="A267" s="64"/>
      <c r="B267" s="64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  <c r="BM267" s="64"/>
      <c r="BN267" s="64"/>
      <c r="BO267" s="64"/>
      <c r="BP267" s="64"/>
      <c r="BQ267" s="64"/>
      <c r="BR267" s="64"/>
      <c r="BS267" s="64"/>
      <c r="BT267" s="64"/>
      <c r="BU267" s="64"/>
      <c r="BV267" s="64"/>
      <c r="BW267" s="64"/>
      <c r="BX267" s="64"/>
      <c r="BY267" s="64"/>
      <c r="BZ267" s="64"/>
      <c r="CA267" s="64"/>
      <c r="CB267" s="64"/>
      <c r="CC267" s="64"/>
      <c r="CD267" s="64"/>
      <c r="CE267" s="64"/>
      <c r="CF267" s="64"/>
    </row>
    <row r="268" spans="1:84" x14ac:dyDescent="0.2">
      <c r="A268" s="64"/>
      <c r="B268" s="64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  <c r="BM268" s="64"/>
      <c r="BN268" s="64"/>
      <c r="BO268" s="64"/>
      <c r="BP268" s="64"/>
      <c r="BQ268" s="64"/>
      <c r="BR268" s="64"/>
      <c r="BS268" s="64"/>
      <c r="BT268" s="64"/>
      <c r="BU268" s="64"/>
      <c r="BV268" s="64"/>
      <c r="BW268" s="64"/>
      <c r="BX268" s="64"/>
      <c r="BY268" s="64"/>
      <c r="BZ268" s="64"/>
      <c r="CA268" s="64"/>
      <c r="CB268" s="64"/>
      <c r="CC268" s="64"/>
      <c r="CD268" s="64"/>
      <c r="CE268" s="64"/>
      <c r="CF268" s="64"/>
    </row>
    <row r="269" spans="1:84" x14ac:dyDescent="0.2">
      <c r="A269" s="64"/>
      <c r="B269" s="64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  <c r="BM269" s="64"/>
      <c r="BN269" s="64"/>
      <c r="BO269" s="64"/>
      <c r="BP269" s="64"/>
      <c r="BQ269" s="64"/>
      <c r="BR269" s="64"/>
      <c r="BS269" s="64"/>
      <c r="BT269" s="64"/>
      <c r="BU269" s="64"/>
      <c r="BV269" s="64"/>
      <c r="BW269" s="64"/>
      <c r="BX269" s="64"/>
      <c r="BY269" s="64"/>
      <c r="BZ269" s="64"/>
      <c r="CA269" s="64"/>
      <c r="CB269" s="64"/>
      <c r="CC269" s="64"/>
      <c r="CD269" s="64"/>
      <c r="CE269" s="64"/>
      <c r="CF269" s="64"/>
    </row>
    <row r="270" spans="1:84" x14ac:dyDescent="0.2">
      <c r="A270" s="64"/>
      <c r="B270" s="64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  <c r="BM270" s="64"/>
      <c r="BN270" s="64"/>
      <c r="BO270" s="64"/>
      <c r="BP270" s="64"/>
      <c r="BQ270" s="64"/>
      <c r="BR270" s="64"/>
      <c r="BS270" s="64"/>
      <c r="BT270" s="64"/>
      <c r="BU270" s="64"/>
      <c r="BV270" s="64"/>
      <c r="BW270" s="64"/>
      <c r="BX270" s="64"/>
      <c r="BY270" s="64"/>
      <c r="BZ270" s="64"/>
      <c r="CA270" s="64"/>
      <c r="CB270" s="64"/>
      <c r="CC270" s="64"/>
      <c r="CD270" s="64"/>
      <c r="CE270" s="64"/>
      <c r="CF270" s="64"/>
    </row>
    <row r="271" spans="1:84" x14ac:dyDescent="0.2">
      <c r="A271" s="64"/>
      <c r="B271" s="64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  <c r="BM271" s="64"/>
      <c r="BN271" s="64"/>
      <c r="BO271" s="64"/>
      <c r="BP271" s="64"/>
      <c r="BQ271" s="64"/>
      <c r="BR271" s="64"/>
      <c r="BS271" s="64"/>
      <c r="BT271" s="64"/>
      <c r="BU271" s="64"/>
      <c r="BV271" s="64"/>
      <c r="BW271" s="64"/>
      <c r="BX271" s="64"/>
      <c r="BY271" s="64"/>
      <c r="BZ271" s="64"/>
      <c r="CA271" s="64"/>
      <c r="CB271" s="64"/>
      <c r="CC271" s="64"/>
      <c r="CD271" s="64"/>
      <c r="CE271" s="64"/>
      <c r="CF271" s="64"/>
    </row>
    <row r="272" spans="1:84" x14ac:dyDescent="0.2">
      <c r="A272" s="64"/>
      <c r="B272" s="64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  <c r="BM272" s="64"/>
      <c r="BN272" s="64"/>
      <c r="BO272" s="64"/>
      <c r="BP272" s="64"/>
      <c r="BQ272" s="64"/>
      <c r="BR272" s="64"/>
      <c r="BS272" s="64"/>
      <c r="BT272" s="64"/>
      <c r="BU272" s="64"/>
      <c r="BV272" s="64"/>
      <c r="BW272" s="64"/>
      <c r="BX272" s="64"/>
      <c r="BY272" s="64"/>
      <c r="BZ272" s="64"/>
      <c r="CA272" s="64"/>
      <c r="CB272" s="64"/>
      <c r="CC272" s="64"/>
      <c r="CD272" s="64"/>
      <c r="CE272" s="64"/>
      <c r="CF272" s="64"/>
    </row>
    <row r="273" spans="1:84" x14ac:dyDescent="0.2">
      <c r="A273" s="64"/>
      <c r="B273" s="64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  <c r="BM273" s="64"/>
      <c r="BN273" s="64"/>
      <c r="BO273" s="64"/>
      <c r="BP273" s="64"/>
      <c r="BQ273" s="64"/>
      <c r="BR273" s="64"/>
      <c r="BS273" s="64"/>
      <c r="BT273" s="64"/>
      <c r="BU273" s="64"/>
      <c r="BV273" s="64"/>
      <c r="BW273" s="64"/>
      <c r="BX273" s="64"/>
      <c r="BY273" s="64"/>
      <c r="BZ273" s="64"/>
      <c r="CA273" s="64"/>
      <c r="CB273" s="64"/>
      <c r="CC273" s="64"/>
      <c r="CD273" s="64"/>
      <c r="CE273" s="64"/>
      <c r="CF273" s="64"/>
    </row>
    <row r="274" spans="1:84" x14ac:dyDescent="0.2">
      <c r="A274" s="64"/>
      <c r="B274" s="64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  <c r="BM274" s="64"/>
      <c r="BN274" s="64"/>
      <c r="BO274" s="64"/>
      <c r="BP274" s="64"/>
      <c r="BQ274" s="64"/>
      <c r="BR274" s="64"/>
      <c r="BS274" s="64"/>
      <c r="BT274" s="64"/>
      <c r="BU274" s="64"/>
      <c r="BV274" s="64"/>
      <c r="BW274" s="64"/>
      <c r="BX274" s="64"/>
      <c r="BY274" s="64"/>
      <c r="BZ274" s="64"/>
      <c r="CA274" s="64"/>
      <c r="CB274" s="64"/>
      <c r="CC274" s="64"/>
      <c r="CD274" s="64"/>
      <c r="CE274" s="64"/>
      <c r="CF274" s="64"/>
    </row>
    <row r="275" spans="1:84" x14ac:dyDescent="0.2">
      <c r="A275" s="64"/>
      <c r="B275" s="64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  <c r="BM275" s="64"/>
      <c r="BN275" s="64"/>
      <c r="BO275" s="64"/>
      <c r="BP275" s="64"/>
      <c r="BQ275" s="64"/>
      <c r="BR275" s="64"/>
      <c r="BS275" s="64"/>
      <c r="BT275" s="64"/>
      <c r="BU275" s="64"/>
      <c r="BV275" s="64"/>
      <c r="BW275" s="64"/>
      <c r="BX275" s="64"/>
      <c r="BY275" s="64"/>
      <c r="BZ275" s="64"/>
      <c r="CA275" s="64"/>
      <c r="CB275" s="64"/>
      <c r="CC275" s="64"/>
      <c r="CD275" s="64"/>
      <c r="CE275" s="64"/>
      <c r="CF275" s="64"/>
    </row>
    <row r="276" spans="1:84" x14ac:dyDescent="0.2">
      <c r="A276" s="64"/>
      <c r="B276" s="64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  <c r="BM276" s="64"/>
      <c r="BN276" s="64"/>
      <c r="BO276" s="64"/>
      <c r="BP276" s="64"/>
      <c r="BQ276" s="64"/>
      <c r="BR276" s="64"/>
      <c r="BS276" s="64"/>
      <c r="BT276" s="64"/>
      <c r="BU276" s="64"/>
      <c r="BV276" s="64"/>
      <c r="BW276" s="64"/>
      <c r="BX276" s="64"/>
      <c r="BY276" s="64"/>
      <c r="BZ276" s="64"/>
      <c r="CA276" s="64"/>
      <c r="CB276" s="64"/>
      <c r="CC276" s="64"/>
      <c r="CD276" s="64"/>
      <c r="CE276" s="64"/>
      <c r="CF276" s="64"/>
    </row>
    <row r="277" spans="1:84" x14ac:dyDescent="0.2">
      <c r="A277" s="64"/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  <c r="BM277" s="64"/>
      <c r="BN277" s="64"/>
      <c r="BO277" s="64"/>
      <c r="BP277" s="64"/>
      <c r="BQ277" s="64"/>
      <c r="BR277" s="64"/>
      <c r="BS277" s="64"/>
      <c r="BT277" s="64"/>
      <c r="BU277" s="64"/>
      <c r="BV277" s="64"/>
      <c r="BW277" s="64"/>
      <c r="BX277" s="64"/>
      <c r="BY277" s="64"/>
      <c r="BZ277" s="64"/>
      <c r="CA277" s="64"/>
      <c r="CB277" s="64"/>
      <c r="CC277" s="64"/>
      <c r="CD277" s="64"/>
      <c r="CE277" s="64"/>
      <c r="CF277" s="64"/>
    </row>
    <row r="278" spans="1:84" x14ac:dyDescent="0.2">
      <c r="A278" s="64"/>
      <c r="B278" s="64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  <c r="BM278" s="64"/>
      <c r="BN278" s="64"/>
      <c r="BO278" s="64"/>
      <c r="BP278" s="64"/>
      <c r="BQ278" s="64"/>
      <c r="BR278" s="64"/>
      <c r="BS278" s="64"/>
      <c r="BT278" s="64"/>
      <c r="BU278" s="64"/>
      <c r="BV278" s="64"/>
      <c r="BW278" s="64"/>
      <c r="BX278" s="64"/>
      <c r="BY278" s="64"/>
      <c r="BZ278" s="64"/>
      <c r="CA278" s="64"/>
      <c r="CB278" s="64"/>
      <c r="CC278" s="64"/>
      <c r="CD278" s="64"/>
      <c r="CE278" s="64"/>
      <c r="CF278" s="64"/>
    </row>
    <row r="279" spans="1:84" x14ac:dyDescent="0.2">
      <c r="A279" s="64"/>
      <c r="B279" s="64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  <c r="BM279" s="64"/>
      <c r="BN279" s="64"/>
      <c r="BO279" s="64"/>
      <c r="BP279" s="64"/>
      <c r="BQ279" s="64"/>
      <c r="BR279" s="64"/>
      <c r="BS279" s="64"/>
      <c r="BT279" s="64"/>
      <c r="BU279" s="64"/>
      <c r="BV279" s="64"/>
      <c r="BW279" s="64"/>
      <c r="BX279" s="64"/>
      <c r="BY279" s="64"/>
      <c r="BZ279" s="64"/>
      <c r="CA279" s="64"/>
      <c r="CB279" s="64"/>
      <c r="CC279" s="64"/>
      <c r="CD279" s="64"/>
      <c r="CE279" s="64"/>
      <c r="CF279" s="64"/>
    </row>
    <row r="280" spans="1:84" x14ac:dyDescent="0.2">
      <c r="A280" s="64"/>
      <c r="B280" s="64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  <c r="BM280" s="64"/>
      <c r="BN280" s="64"/>
      <c r="BO280" s="64"/>
      <c r="BP280" s="64"/>
      <c r="BQ280" s="64"/>
      <c r="BR280" s="64"/>
      <c r="BS280" s="64"/>
      <c r="BT280" s="64"/>
      <c r="BU280" s="64"/>
      <c r="BV280" s="64"/>
      <c r="BW280" s="64"/>
      <c r="BX280" s="64"/>
      <c r="BY280" s="64"/>
      <c r="BZ280" s="64"/>
      <c r="CA280" s="64"/>
      <c r="CB280" s="64"/>
      <c r="CC280" s="64"/>
      <c r="CD280" s="64"/>
      <c r="CE280" s="64"/>
      <c r="CF280" s="64"/>
    </row>
    <row r="281" spans="1:84" x14ac:dyDescent="0.2">
      <c r="A281" s="64"/>
      <c r="B281" s="64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  <c r="BM281" s="64"/>
      <c r="BN281" s="64"/>
      <c r="BO281" s="64"/>
      <c r="BP281" s="64"/>
      <c r="BQ281" s="64"/>
      <c r="BR281" s="64"/>
      <c r="BS281" s="64"/>
      <c r="BT281" s="64"/>
      <c r="BU281" s="64"/>
      <c r="BV281" s="64"/>
      <c r="BW281" s="64"/>
      <c r="BX281" s="64"/>
      <c r="BY281" s="64"/>
      <c r="BZ281" s="64"/>
      <c r="CA281" s="64"/>
      <c r="CB281" s="64"/>
      <c r="CC281" s="64"/>
      <c r="CD281" s="64"/>
      <c r="CE281" s="64"/>
      <c r="CF281" s="64"/>
    </row>
    <row r="282" spans="1:84" x14ac:dyDescent="0.2">
      <c r="A282" s="64"/>
      <c r="B282" s="64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  <c r="BM282" s="64"/>
      <c r="BN282" s="64"/>
      <c r="BO282" s="64"/>
      <c r="BP282" s="64"/>
      <c r="BQ282" s="64"/>
      <c r="BR282" s="64"/>
      <c r="BS282" s="64"/>
      <c r="BT282" s="64"/>
      <c r="BU282" s="64"/>
      <c r="BV282" s="64"/>
      <c r="BW282" s="64"/>
      <c r="BX282" s="64"/>
      <c r="BY282" s="64"/>
      <c r="BZ282" s="64"/>
      <c r="CA282" s="64"/>
      <c r="CB282" s="64"/>
      <c r="CC282" s="64"/>
      <c r="CD282" s="64"/>
      <c r="CE282" s="64"/>
      <c r="CF282" s="64"/>
    </row>
    <row r="283" spans="1:84" x14ac:dyDescent="0.2">
      <c r="A283" s="64"/>
      <c r="B283" s="64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  <c r="BM283" s="64"/>
      <c r="BN283" s="64"/>
      <c r="BO283" s="64"/>
      <c r="BP283" s="64"/>
      <c r="BQ283" s="64"/>
      <c r="BR283" s="64"/>
      <c r="BS283" s="64"/>
      <c r="BT283" s="64"/>
      <c r="BU283" s="64"/>
      <c r="BV283" s="64"/>
      <c r="BW283" s="64"/>
      <c r="BX283" s="64"/>
      <c r="BY283" s="64"/>
      <c r="BZ283" s="64"/>
      <c r="CA283" s="64"/>
      <c r="CB283" s="64"/>
      <c r="CC283" s="64"/>
      <c r="CD283" s="64"/>
      <c r="CE283" s="64"/>
      <c r="CF283" s="64"/>
    </row>
    <row r="284" spans="1:84" x14ac:dyDescent="0.2">
      <c r="A284" s="64"/>
      <c r="B284" s="64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  <c r="BM284" s="64"/>
      <c r="BN284" s="64"/>
      <c r="BO284" s="64"/>
      <c r="BP284" s="64"/>
      <c r="BQ284" s="64"/>
      <c r="BR284" s="64"/>
      <c r="BS284" s="64"/>
      <c r="BT284" s="64"/>
      <c r="BU284" s="64"/>
      <c r="BV284" s="64"/>
      <c r="BW284" s="64"/>
      <c r="BX284" s="64"/>
      <c r="BY284" s="64"/>
      <c r="BZ284" s="64"/>
      <c r="CA284" s="64"/>
      <c r="CB284" s="64"/>
      <c r="CC284" s="64"/>
      <c r="CD284" s="64"/>
      <c r="CE284" s="64"/>
      <c r="CF284" s="64"/>
    </row>
    <row r="285" spans="1:84" x14ac:dyDescent="0.2">
      <c r="A285" s="64"/>
      <c r="B285" s="64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  <c r="BM285" s="64"/>
      <c r="BN285" s="64"/>
      <c r="BO285" s="64"/>
      <c r="BP285" s="64"/>
      <c r="BQ285" s="64"/>
      <c r="BR285" s="64"/>
      <c r="BS285" s="64"/>
      <c r="BT285" s="64"/>
      <c r="BU285" s="64"/>
      <c r="BV285" s="64"/>
      <c r="BW285" s="64"/>
      <c r="BX285" s="64"/>
      <c r="BY285" s="64"/>
      <c r="BZ285" s="64"/>
      <c r="CA285" s="64"/>
      <c r="CB285" s="64"/>
      <c r="CC285" s="64"/>
      <c r="CD285" s="64"/>
      <c r="CE285" s="64"/>
      <c r="CF285" s="64"/>
    </row>
    <row r="286" spans="1:84" x14ac:dyDescent="0.2">
      <c r="A286" s="64"/>
      <c r="B286" s="64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  <c r="BM286" s="64"/>
      <c r="BN286" s="64"/>
      <c r="BO286" s="64"/>
      <c r="BP286" s="64"/>
      <c r="BQ286" s="64"/>
      <c r="BR286" s="64"/>
      <c r="BS286" s="64"/>
      <c r="BT286" s="64"/>
      <c r="BU286" s="64"/>
      <c r="BV286" s="64"/>
      <c r="BW286" s="64"/>
      <c r="BX286" s="64"/>
      <c r="BY286" s="64"/>
      <c r="BZ286" s="64"/>
      <c r="CA286" s="64"/>
      <c r="CB286" s="64"/>
      <c r="CC286" s="64"/>
      <c r="CD286" s="64"/>
      <c r="CE286" s="64"/>
      <c r="CF286" s="64"/>
    </row>
    <row r="287" spans="1:84" x14ac:dyDescent="0.2">
      <c r="A287" s="64"/>
      <c r="B287" s="64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  <c r="BM287" s="64"/>
      <c r="BN287" s="64"/>
      <c r="BO287" s="64"/>
      <c r="BP287" s="64"/>
      <c r="BQ287" s="64"/>
      <c r="BR287" s="64"/>
      <c r="BS287" s="64"/>
      <c r="BT287" s="64"/>
      <c r="BU287" s="64"/>
      <c r="BV287" s="64"/>
      <c r="BW287" s="64"/>
      <c r="BX287" s="64"/>
      <c r="BY287" s="64"/>
      <c r="BZ287" s="64"/>
      <c r="CA287" s="64"/>
      <c r="CB287" s="64"/>
      <c r="CC287" s="64"/>
      <c r="CD287" s="64"/>
      <c r="CE287" s="64"/>
      <c r="CF287" s="64"/>
    </row>
    <row r="288" spans="1:84" x14ac:dyDescent="0.2">
      <c r="A288" s="64"/>
      <c r="B288" s="64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  <c r="BM288" s="64"/>
      <c r="BN288" s="64"/>
      <c r="BO288" s="64"/>
      <c r="BP288" s="64"/>
      <c r="BQ288" s="64"/>
      <c r="BR288" s="64"/>
      <c r="BS288" s="64"/>
      <c r="BT288" s="64"/>
      <c r="BU288" s="64"/>
      <c r="BV288" s="64"/>
      <c r="BW288" s="64"/>
      <c r="BX288" s="64"/>
      <c r="BY288" s="64"/>
      <c r="BZ288" s="64"/>
      <c r="CA288" s="64"/>
      <c r="CB288" s="64"/>
      <c r="CC288" s="64"/>
      <c r="CD288" s="64"/>
      <c r="CE288" s="64"/>
      <c r="CF288" s="64"/>
    </row>
    <row r="289" spans="1:84" x14ac:dyDescent="0.2">
      <c r="A289" s="64"/>
      <c r="B289" s="64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  <c r="BM289" s="64"/>
      <c r="BN289" s="64"/>
      <c r="BO289" s="64"/>
      <c r="BP289" s="64"/>
      <c r="BQ289" s="64"/>
      <c r="BR289" s="64"/>
      <c r="BS289" s="64"/>
      <c r="BT289" s="64"/>
      <c r="BU289" s="64"/>
      <c r="BV289" s="64"/>
      <c r="BW289" s="64"/>
      <c r="BX289" s="64"/>
      <c r="BY289" s="64"/>
      <c r="BZ289" s="64"/>
      <c r="CA289" s="64"/>
      <c r="CB289" s="64"/>
      <c r="CC289" s="64"/>
      <c r="CD289" s="64"/>
      <c r="CE289" s="64"/>
      <c r="CF289" s="64"/>
    </row>
    <row r="290" spans="1:84" x14ac:dyDescent="0.2">
      <c r="A290" s="64"/>
      <c r="B290" s="64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  <c r="BM290" s="64"/>
      <c r="BN290" s="64"/>
      <c r="BO290" s="64"/>
      <c r="BP290" s="64"/>
      <c r="BQ290" s="64"/>
      <c r="BR290" s="64"/>
      <c r="BS290" s="64"/>
      <c r="BT290" s="64"/>
      <c r="BU290" s="64"/>
      <c r="BV290" s="64"/>
      <c r="BW290" s="64"/>
      <c r="BX290" s="64"/>
      <c r="BY290" s="64"/>
      <c r="BZ290" s="64"/>
      <c r="CA290" s="64"/>
      <c r="CB290" s="64"/>
      <c r="CC290" s="64"/>
      <c r="CD290" s="64"/>
      <c r="CE290" s="64"/>
      <c r="CF290" s="64"/>
    </row>
    <row r="291" spans="1:84" x14ac:dyDescent="0.2">
      <c r="A291" s="64"/>
      <c r="B291" s="64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  <c r="BM291" s="64"/>
      <c r="BN291" s="64"/>
      <c r="BO291" s="64"/>
      <c r="BP291" s="64"/>
      <c r="BQ291" s="64"/>
      <c r="BR291" s="64"/>
      <c r="BS291" s="64"/>
      <c r="BT291" s="64"/>
      <c r="BU291" s="64"/>
      <c r="BV291" s="64"/>
      <c r="BW291" s="64"/>
      <c r="BX291" s="64"/>
      <c r="BY291" s="64"/>
      <c r="BZ291" s="64"/>
      <c r="CA291" s="64"/>
      <c r="CB291" s="64"/>
      <c r="CC291" s="64"/>
      <c r="CD291" s="64"/>
      <c r="CE291" s="64"/>
      <c r="CF291" s="64"/>
    </row>
    <row r="292" spans="1:84" x14ac:dyDescent="0.2">
      <c r="A292" s="64"/>
      <c r="B292" s="64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  <c r="BM292" s="64"/>
      <c r="BN292" s="64"/>
      <c r="BO292" s="64"/>
      <c r="BP292" s="64"/>
      <c r="BQ292" s="64"/>
      <c r="BR292" s="64"/>
      <c r="BS292" s="64"/>
      <c r="BT292" s="64"/>
      <c r="BU292" s="64"/>
      <c r="BV292" s="64"/>
      <c r="BW292" s="64"/>
      <c r="BX292" s="64"/>
      <c r="BY292" s="64"/>
      <c r="BZ292" s="64"/>
      <c r="CA292" s="64"/>
      <c r="CB292" s="64"/>
      <c r="CC292" s="64"/>
      <c r="CD292" s="64"/>
      <c r="CE292" s="64"/>
      <c r="CF292" s="64"/>
    </row>
    <row r="293" spans="1:84" x14ac:dyDescent="0.2">
      <c r="A293" s="64"/>
      <c r="B293" s="64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4"/>
      <c r="AI293" s="64"/>
      <c r="AJ293" s="64"/>
      <c r="AK293" s="64"/>
      <c r="AL293" s="64"/>
      <c r="AM293" s="64"/>
      <c r="AN293" s="64"/>
      <c r="AO293" s="64"/>
      <c r="AP293" s="64"/>
      <c r="AQ293" s="64"/>
      <c r="AR293" s="64"/>
      <c r="AS293" s="64"/>
      <c r="AT293" s="64"/>
      <c r="AU293" s="64"/>
      <c r="AV293" s="64"/>
      <c r="AW293" s="64"/>
      <c r="AX293" s="64"/>
      <c r="AY293" s="64"/>
      <c r="AZ293" s="64"/>
      <c r="BA293" s="64"/>
      <c r="BB293" s="64"/>
      <c r="BC293" s="64"/>
      <c r="BD293" s="64"/>
      <c r="BE293" s="64"/>
      <c r="BF293" s="64"/>
      <c r="BG293" s="64"/>
      <c r="BH293" s="64"/>
      <c r="BI293" s="64"/>
      <c r="BJ293" s="64"/>
      <c r="BK293" s="64"/>
      <c r="BL293" s="64"/>
      <c r="BM293" s="64"/>
      <c r="BN293" s="64"/>
      <c r="BO293" s="64"/>
      <c r="BP293" s="64"/>
      <c r="BQ293" s="64"/>
      <c r="BR293" s="64"/>
      <c r="BS293" s="64"/>
      <c r="BT293" s="64"/>
      <c r="BU293" s="64"/>
      <c r="BV293" s="64"/>
      <c r="BW293" s="64"/>
      <c r="BX293" s="64"/>
      <c r="BY293" s="64"/>
      <c r="BZ293" s="64"/>
      <c r="CA293" s="64"/>
      <c r="CB293" s="64"/>
      <c r="CC293" s="64"/>
      <c r="CD293" s="64"/>
      <c r="CE293" s="64"/>
      <c r="CF293" s="64"/>
    </row>
    <row r="294" spans="1:84" x14ac:dyDescent="0.2">
      <c r="A294" s="64"/>
      <c r="B294" s="64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4"/>
      <c r="AI294" s="64"/>
      <c r="AJ294" s="64"/>
      <c r="AK294" s="64"/>
      <c r="AL294" s="64"/>
      <c r="AM294" s="64"/>
      <c r="AN294" s="64"/>
      <c r="AO294" s="64"/>
      <c r="AP294" s="64"/>
      <c r="AQ294" s="64"/>
      <c r="AR294" s="64"/>
      <c r="AS294" s="64"/>
      <c r="AT294" s="64"/>
      <c r="AU294" s="64"/>
      <c r="AV294" s="64"/>
      <c r="AW294" s="64"/>
      <c r="AX294" s="64"/>
      <c r="AY294" s="64"/>
      <c r="AZ294" s="64"/>
      <c r="BA294" s="64"/>
      <c r="BB294" s="64"/>
      <c r="BC294" s="64"/>
      <c r="BD294" s="64"/>
      <c r="BE294" s="64"/>
      <c r="BF294" s="64"/>
      <c r="BG294" s="64"/>
      <c r="BH294" s="64"/>
      <c r="BI294" s="64"/>
      <c r="BJ294" s="64"/>
      <c r="BK294" s="64"/>
      <c r="BL294" s="64"/>
      <c r="BM294" s="64"/>
      <c r="BN294" s="64"/>
      <c r="BO294" s="64"/>
      <c r="BP294" s="64"/>
      <c r="BQ294" s="64"/>
      <c r="BR294" s="64"/>
      <c r="BS294" s="64"/>
      <c r="BT294" s="64"/>
      <c r="BU294" s="64"/>
      <c r="BV294" s="64"/>
      <c r="BW294" s="64"/>
      <c r="BX294" s="64"/>
      <c r="BY294" s="64"/>
      <c r="BZ294" s="64"/>
      <c r="CA294" s="64"/>
      <c r="CB294" s="64"/>
      <c r="CC294" s="64"/>
      <c r="CD294" s="64"/>
      <c r="CE294" s="64"/>
      <c r="CF294" s="64"/>
    </row>
  </sheetData>
  <mergeCells count="231">
    <mergeCell ref="BC87:BK94"/>
    <mergeCell ref="BL87:BT94"/>
    <mergeCell ref="BU87:CB94"/>
    <mergeCell ref="A88:AJ88"/>
    <mergeCell ref="A89:AJ89"/>
    <mergeCell ref="A90:AJ90"/>
    <mergeCell ref="A91:AJ91"/>
    <mergeCell ref="A92:AJ92"/>
    <mergeCell ref="A101:AC101"/>
    <mergeCell ref="AD101:BI101"/>
    <mergeCell ref="BJ101:CB101"/>
    <mergeCell ref="BC95:BK96"/>
    <mergeCell ref="BL95:BT96"/>
    <mergeCell ref="BU95:CB96"/>
    <mergeCell ref="A96:AJ96"/>
    <mergeCell ref="A100:AC100"/>
    <mergeCell ref="AD100:BI100"/>
    <mergeCell ref="BJ100:CB100"/>
    <mergeCell ref="A86:AJ86"/>
    <mergeCell ref="A95:AJ95"/>
    <mergeCell ref="AK95:AS96"/>
    <mergeCell ref="AT95:BB96"/>
    <mergeCell ref="A87:AJ87"/>
    <mergeCell ref="AK87:AS94"/>
    <mergeCell ref="AT87:BB94"/>
    <mergeCell ref="A93:AJ93"/>
    <mergeCell ref="A94:AJ94"/>
    <mergeCell ref="BC77:BK81"/>
    <mergeCell ref="BL77:BT81"/>
    <mergeCell ref="BU77:CB81"/>
    <mergeCell ref="A78:AJ78"/>
    <mergeCell ref="A79:AJ79"/>
    <mergeCell ref="A80:AJ80"/>
    <mergeCell ref="A81:AJ81"/>
    <mergeCell ref="A84:AJ84"/>
    <mergeCell ref="A85:AJ85"/>
    <mergeCell ref="A83:AJ83"/>
    <mergeCell ref="AK83:AS86"/>
    <mergeCell ref="AT83:BB86"/>
    <mergeCell ref="BC83:BK86"/>
    <mergeCell ref="BL83:BT86"/>
    <mergeCell ref="BU83:CB86"/>
    <mergeCell ref="A82:AJ82"/>
    <mergeCell ref="AK82:AS82"/>
    <mergeCell ref="AT82:BB82"/>
    <mergeCell ref="BC82:BK82"/>
    <mergeCell ref="BL82:BT82"/>
    <mergeCell ref="BU82:CB82"/>
    <mergeCell ref="A77:AJ77"/>
    <mergeCell ref="AK77:AS81"/>
    <mergeCell ref="AT77:BB81"/>
    <mergeCell ref="A73:AJ73"/>
    <mergeCell ref="AK73:AS76"/>
    <mergeCell ref="AT73:BB76"/>
    <mergeCell ref="BC73:BK76"/>
    <mergeCell ref="BL73:BT76"/>
    <mergeCell ref="BU73:CB76"/>
    <mergeCell ref="A74:AJ74"/>
    <mergeCell ref="A75:AJ75"/>
    <mergeCell ref="A76:AJ76"/>
    <mergeCell ref="A71:AJ71"/>
    <mergeCell ref="AK71:AS72"/>
    <mergeCell ref="AT71:BB72"/>
    <mergeCell ref="BC71:BK72"/>
    <mergeCell ref="BL71:BT72"/>
    <mergeCell ref="BU71:CB72"/>
    <mergeCell ref="A72:AJ72"/>
    <mergeCell ref="A69:AJ69"/>
    <mergeCell ref="AK69:AS70"/>
    <mergeCell ref="AT69:BB70"/>
    <mergeCell ref="BC69:BK70"/>
    <mergeCell ref="BL69:BT70"/>
    <mergeCell ref="BU69:CB70"/>
    <mergeCell ref="A70:AJ70"/>
    <mergeCell ref="A67:AJ67"/>
    <mergeCell ref="AK67:AS68"/>
    <mergeCell ref="AT67:BB68"/>
    <mergeCell ref="BC67:BK68"/>
    <mergeCell ref="BL67:BT68"/>
    <mergeCell ref="BU67:CB68"/>
    <mergeCell ref="A68:AJ68"/>
    <mergeCell ref="A65:AJ65"/>
    <mergeCell ref="AK65:AS66"/>
    <mergeCell ref="AT65:BB66"/>
    <mergeCell ref="BC65:BK66"/>
    <mergeCell ref="BL65:BT66"/>
    <mergeCell ref="BU65:CB66"/>
    <mergeCell ref="A66:AJ66"/>
    <mergeCell ref="A61:AJ61"/>
    <mergeCell ref="AK61:AS64"/>
    <mergeCell ref="AT61:BB64"/>
    <mergeCell ref="BC61:BK64"/>
    <mergeCell ref="BL61:BT64"/>
    <mergeCell ref="BU61:CB64"/>
    <mergeCell ref="A62:AJ62"/>
    <mergeCell ref="A63:AJ63"/>
    <mergeCell ref="A64:AJ64"/>
    <mergeCell ref="A58:AJ58"/>
    <mergeCell ref="AK58:AS60"/>
    <mergeCell ref="AT58:BB60"/>
    <mergeCell ref="BC58:BK60"/>
    <mergeCell ref="BL58:BT60"/>
    <mergeCell ref="BU58:CB60"/>
    <mergeCell ref="A59:AJ59"/>
    <mergeCell ref="A60:AJ60"/>
    <mergeCell ref="A57:AJ57"/>
    <mergeCell ref="AK57:AS57"/>
    <mergeCell ref="AT57:BB57"/>
    <mergeCell ref="BC57:BK57"/>
    <mergeCell ref="BL57:BT57"/>
    <mergeCell ref="BU57:CB57"/>
    <mergeCell ref="A55:AJ55"/>
    <mergeCell ref="AK55:AS56"/>
    <mergeCell ref="AT55:BB56"/>
    <mergeCell ref="BC55:BK56"/>
    <mergeCell ref="BL55:BT56"/>
    <mergeCell ref="BU55:CB56"/>
    <mergeCell ref="A56:AJ56"/>
    <mergeCell ref="A51:AJ51"/>
    <mergeCell ref="AK51:AS54"/>
    <mergeCell ref="AT51:BB54"/>
    <mergeCell ref="BC51:BK54"/>
    <mergeCell ref="BL51:BT54"/>
    <mergeCell ref="BU51:CB54"/>
    <mergeCell ref="A52:AJ52"/>
    <mergeCell ref="A53:AJ53"/>
    <mergeCell ref="A54:AJ54"/>
    <mergeCell ref="BL46:BT50"/>
    <mergeCell ref="BU46:CB50"/>
    <mergeCell ref="A47:AJ47"/>
    <mergeCell ref="A48:AJ48"/>
    <mergeCell ref="A49:AJ49"/>
    <mergeCell ref="A50:AJ50"/>
    <mergeCell ref="A44:AJ44"/>
    <mergeCell ref="A45:AJ45"/>
    <mergeCell ref="A46:AJ46"/>
    <mergeCell ref="AK46:AS50"/>
    <mergeCell ref="AT46:BB50"/>
    <mergeCell ref="BC46:BK50"/>
    <mergeCell ref="A39:AJ39"/>
    <mergeCell ref="AK39:AS45"/>
    <mergeCell ref="AT39:BB45"/>
    <mergeCell ref="BC39:BK45"/>
    <mergeCell ref="BL39:BT45"/>
    <mergeCell ref="BU39:CB45"/>
    <mergeCell ref="A40:AJ40"/>
    <mergeCell ref="A41:AJ41"/>
    <mergeCell ref="A42:AJ42"/>
    <mergeCell ref="A43:AJ43"/>
    <mergeCell ref="BU32:CB38"/>
    <mergeCell ref="A33:AJ33"/>
    <mergeCell ref="A34:AJ34"/>
    <mergeCell ref="A35:AJ35"/>
    <mergeCell ref="A36:AJ36"/>
    <mergeCell ref="A37:AJ37"/>
    <mergeCell ref="A38:AJ38"/>
    <mergeCell ref="A31:AJ31"/>
    <mergeCell ref="A32:AJ32"/>
    <mergeCell ref="AK32:AS38"/>
    <mergeCell ref="AT32:BB38"/>
    <mergeCell ref="BC32:BK38"/>
    <mergeCell ref="BL32:BT38"/>
    <mergeCell ref="A26:AJ26"/>
    <mergeCell ref="AK26:AS31"/>
    <mergeCell ref="AT26:BB31"/>
    <mergeCell ref="BC26:BK31"/>
    <mergeCell ref="BL26:BT31"/>
    <mergeCell ref="BU26:CB31"/>
    <mergeCell ref="A27:AJ27"/>
    <mergeCell ref="A28:AJ28"/>
    <mergeCell ref="A29:AJ29"/>
    <mergeCell ref="A30:AJ30"/>
    <mergeCell ref="A21:AJ21"/>
    <mergeCell ref="AK21:AS25"/>
    <mergeCell ref="AT21:BB25"/>
    <mergeCell ref="BC21:BK25"/>
    <mergeCell ref="BL21:BT25"/>
    <mergeCell ref="BU21:CB25"/>
    <mergeCell ref="A22:AJ22"/>
    <mergeCell ref="A23:AJ23"/>
    <mergeCell ref="A24:AJ24"/>
    <mergeCell ref="A25:AJ25"/>
    <mergeCell ref="A20:AJ20"/>
    <mergeCell ref="AK20:AS20"/>
    <mergeCell ref="AT20:BB20"/>
    <mergeCell ref="BC20:BK20"/>
    <mergeCell ref="BL20:BT20"/>
    <mergeCell ref="BU20:CB20"/>
    <mergeCell ref="A18:AJ18"/>
    <mergeCell ref="AK18:AS19"/>
    <mergeCell ref="AT18:BB19"/>
    <mergeCell ref="BC18:BK19"/>
    <mergeCell ref="BL18:BT19"/>
    <mergeCell ref="BU18:CB19"/>
    <mergeCell ref="A19:AJ19"/>
    <mergeCell ref="A13:AJ13"/>
    <mergeCell ref="AK13:AS17"/>
    <mergeCell ref="AT13:BB17"/>
    <mergeCell ref="BC13:BK17"/>
    <mergeCell ref="BL13:BT17"/>
    <mergeCell ref="BU13:CB17"/>
    <mergeCell ref="A14:AJ14"/>
    <mergeCell ref="A15:AJ15"/>
    <mergeCell ref="A16:AJ16"/>
    <mergeCell ref="A17:AJ17"/>
    <mergeCell ref="A12:AJ12"/>
    <mergeCell ref="AK12:AS12"/>
    <mergeCell ref="AT12:BB12"/>
    <mergeCell ref="BC12:BK12"/>
    <mergeCell ref="BL12:BT12"/>
    <mergeCell ref="BU12:CB12"/>
    <mergeCell ref="A11:AJ11"/>
    <mergeCell ref="AK11:AS11"/>
    <mergeCell ref="AT11:BB11"/>
    <mergeCell ref="BC11:BK11"/>
    <mergeCell ref="BL11:BT11"/>
    <mergeCell ref="BU11:CB11"/>
    <mergeCell ref="A10:AJ10"/>
    <mergeCell ref="AK10:AS10"/>
    <mergeCell ref="AT10:BB10"/>
    <mergeCell ref="BC10:BK10"/>
    <mergeCell ref="BL10:BT10"/>
    <mergeCell ref="BU10:CB10"/>
    <mergeCell ref="A3:CB3"/>
    <mergeCell ref="D5:BY5"/>
    <mergeCell ref="D6:BY6"/>
    <mergeCell ref="A9:AJ9"/>
    <mergeCell ref="AK9:BB9"/>
    <mergeCell ref="BC9:BK9"/>
    <mergeCell ref="BL9:BT9"/>
    <mergeCell ref="BU9:CB9"/>
  </mergeCells>
  <pageMargins left="0.7" right="0.7" top="0.75" bottom="0.75" header="0.3" footer="0.3"/>
  <pageSetup paperSize="9" scale="95" orientation="portrait" r:id="rId1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32"/>
  <sheetViews>
    <sheetView zoomScaleNormal="100" workbookViewId="0">
      <selection activeCell="CW23" sqref="CW23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300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customHeight="1" x14ac:dyDescent="0.25">
      <c r="A4" s="84" t="s">
        <v>288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s="12" customFormat="1" ht="15.75" x14ac:dyDescent="0.25">
      <c r="A5" s="16"/>
      <c r="AE5" s="17" t="s">
        <v>289</v>
      </c>
      <c r="AF5" s="199" t="s">
        <v>730</v>
      </c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</row>
    <row r="7" spans="1:80" ht="15" customHeight="1" x14ac:dyDescent="0.25">
      <c r="D7" s="85" t="s">
        <v>11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</row>
    <row r="8" spans="1:80" s="13" customFormat="1" ht="10.5" x14ac:dyDescent="0.2">
      <c r="D8" s="86" t="s">
        <v>290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</row>
    <row r="11" spans="1:80" ht="12.75" customHeight="1" x14ac:dyDescent="0.2">
      <c r="A11" s="180" t="s">
        <v>23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2"/>
      <c r="BN11" s="180" t="s">
        <v>291</v>
      </c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</row>
    <row r="12" spans="1:80" x14ac:dyDescent="0.2">
      <c r="A12" s="200" t="s">
        <v>82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2"/>
      <c r="BN12" s="180">
        <v>2</v>
      </c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</row>
    <row r="13" spans="1:80" ht="16.5" customHeight="1" x14ac:dyDescent="0.2">
      <c r="A13" s="203" t="s">
        <v>292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5"/>
      <c r="BN13" s="88">
        <v>5</v>
      </c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90"/>
    </row>
    <row r="14" spans="1:80" ht="16.5" customHeight="1" x14ac:dyDescent="0.2">
      <c r="A14" s="209" t="s">
        <v>293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1"/>
      <c r="BN14" s="206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8"/>
    </row>
    <row r="15" spans="1:80" ht="16.5" customHeight="1" x14ac:dyDescent="0.2">
      <c r="A15" s="209" t="s">
        <v>294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1"/>
      <c r="BN15" s="206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8"/>
    </row>
    <row r="16" spans="1:80" ht="16.5" customHeight="1" x14ac:dyDescent="0.25">
      <c r="A16" s="212" t="s">
        <v>295</v>
      </c>
      <c r="B16" s="213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213"/>
      <c r="AL16" s="213"/>
      <c r="AM16" s="213"/>
      <c r="AN16" s="213"/>
      <c r="AO16" s="213"/>
      <c r="AP16" s="213"/>
      <c r="AQ16" s="213"/>
      <c r="AR16" s="213"/>
      <c r="AS16" s="213"/>
      <c r="AT16" s="213"/>
      <c r="AU16" s="213"/>
      <c r="AV16" s="213"/>
      <c r="AW16" s="213"/>
      <c r="AX16" s="213"/>
      <c r="AY16" s="213"/>
      <c r="AZ16" s="213"/>
      <c r="BA16" s="213"/>
      <c r="BB16" s="213"/>
      <c r="BC16" s="213"/>
      <c r="BD16" s="213"/>
      <c r="BE16" s="213"/>
      <c r="BF16" s="213"/>
      <c r="BG16" s="213"/>
      <c r="BH16" s="213"/>
      <c r="BI16" s="213"/>
      <c r="BJ16" s="213"/>
      <c r="BK16" s="213"/>
      <c r="BL16" s="213"/>
      <c r="BM16" s="214"/>
      <c r="BN16" s="91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3"/>
    </row>
    <row r="17" spans="1:80" ht="16.5" customHeight="1" x14ac:dyDescent="0.2">
      <c r="A17" s="203" t="s">
        <v>292</v>
      </c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4"/>
      <c r="N17" s="204"/>
      <c r="O17" s="204"/>
      <c r="P17" s="204"/>
      <c r="Q17" s="204"/>
      <c r="R17" s="204"/>
      <c r="S17" s="204"/>
      <c r="T17" s="204"/>
      <c r="U17" s="204"/>
      <c r="V17" s="204"/>
      <c r="W17" s="204"/>
      <c r="X17" s="204"/>
      <c r="Y17" s="204"/>
      <c r="Z17" s="204"/>
      <c r="AA17" s="204"/>
      <c r="AB17" s="204"/>
      <c r="AC17" s="204"/>
      <c r="AD17" s="204"/>
      <c r="AE17" s="204"/>
      <c r="AF17" s="204"/>
      <c r="AG17" s="204"/>
      <c r="AH17" s="204"/>
      <c r="AI17" s="204"/>
      <c r="AJ17" s="204"/>
      <c r="AK17" s="204"/>
      <c r="AL17" s="204"/>
      <c r="AM17" s="204"/>
      <c r="AN17" s="204"/>
      <c r="AO17" s="204"/>
      <c r="AP17" s="204"/>
      <c r="AQ17" s="204"/>
      <c r="AR17" s="204"/>
      <c r="AS17" s="204"/>
      <c r="AT17" s="204"/>
      <c r="AU17" s="204"/>
      <c r="AV17" s="204"/>
      <c r="AW17" s="204"/>
      <c r="AX17" s="204"/>
      <c r="AY17" s="204"/>
      <c r="AZ17" s="204"/>
      <c r="BA17" s="204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5"/>
      <c r="BN17" s="88">
        <v>0</v>
      </c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90"/>
    </row>
    <row r="18" spans="1:80" ht="16.5" customHeight="1" x14ac:dyDescent="0.2">
      <c r="A18" s="209" t="s">
        <v>293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1"/>
      <c r="BN18" s="206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8"/>
    </row>
    <row r="19" spans="1:80" ht="16.5" customHeight="1" x14ac:dyDescent="0.2">
      <c r="A19" s="209" t="s">
        <v>294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1"/>
      <c r="BN19" s="206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8"/>
    </row>
    <row r="20" spans="1:80" ht="16.5" customHeight="1" x14ac:dyDescent="0.2">
      <c r="A20" s="209" t="s">
        <v>296</v>
      </c>
      <c r="B20" s="210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1"/>
      <c r="BN20" s="206"/>
      <c r="BO20" s="207"/>
      <c r="BP20" s="207"/>
      <c r="BQ20" s="207"/>
      <c r="BR20" s="207"/>
      <c r="BS20" s="207"/>
      <c r="BT20" s="207"/>
      <c r="BU20" s="207"/>
      <c r="BV20" s="207"/>
      <c r="BW20" s="207"/>
      <c r="BX20" s="207"/>
      <c r="BY20" s="207"/>
      <c r="BZ20" s="207"/>
      <c r="CA20" s="207"/>
      <c r="CB20" s="208"/>
    </row>
    <row r="21" spans="1:80" ht="16.5" customHeight="1" x14ac:dyDescent="0.25">
      <c r="A21" s="212" t="s">
        <v>297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4"/>
      <c r="BN21" s="91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3"/>
    </row>
    <row r="22" spans="1:80" ht="16.5" customHeight="1" x14ac:dyDescent="0.2">
      <c r="A22" s="118" t="s">
        <v>298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20"/>
      <c r="BN22" s="88">
        <v>1</v>
      </c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90"/>
    </row>
    <row r="23" spans="1:80" ht="16.5" customHeight="1" x14ac:dyDescent="0.25">
      <c r="A23" s="212" t="s">
        <v>299</v>
      </c>
      <c r="B23" s="213"/>
      <c r="C23" s="213"/>
      <c r="D23" s="213"/>
      <c r="E23" s="213"/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13"/>
      <c r="AX23" s="213"/>
      <c r="AY23" s="213"/>
      <c r="AZ23" s="213"/>
      <c r="BA23" s="213"/>
      <c r="BB23" s="213"/>
      <c r="BC23" s="213"/>
      <c r="BD23" s="213"/>
      <c r="BE23" s="213"/>
      <c r="BF23" s="213"/>
      <c r="BG23" s="213"/>
      <c r="BH23" s="213"/>
      <c r="BI23" s="213"/>
      <c r="BJ23" s="213"/>
      <c r="BK23" s="213"/>
      <c r="BL23" s="213"/>
      <c r="BM23" s="214"/>
      <c r="BN23" s="91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3"/>
    </row>
    <row r="27" spans="1:80" ht="15" customHeight="1" x14ac:dyDescent="0.2">
      <c r="A27" s="101" t="s">
        <v>829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 t="s">
        <v>834</v>
      </c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</row>
    <row r="28" spans="1:80" s="14" customFormat="1" ht="10.5" x14ac:dyDescent="0.25">
      <c r="A28" s="102" t="s">
        <v>831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 t="s">
        <v>832</v>
      </c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 t="s">
        <v>833</v>
      </c>
      <c r="BK28" s="102"/>
      <c r="BL28" s="102"/>
      <c r="BM28" s="102"/>
      <c r="BN28" s="102"/>
      <c r="BO28" s="102"/>
      <c r="BP28" s="102"/>
      <c r="BQ28" s="102"/>
      <c r="BR28" s="102"/>
      <c r="BS28" s="102"/>
      <c r="BT28" s="102"/>
      <c r="BU28" s="102"/>
      <c r="BV28" s="102"/>
      <c r="BW28" s="102"/>
      <c r="BX28" s="102"/>
      <c r="BY28" s="102"/>
      <c r="BZ28" s="102"/>
      <c r="CA28" s="102"/>
      <c r="CB28" s="102"/>
    </row>
    <row r="29" spans="1:80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</row>
    <row r="30" spans="1:80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</row>
    <row r="31" spans="1:80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</row>
    <row r="32" spans="1:80" x14ac:dyDescent="0.2">
      <c r="A32" s="64"/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4"/>
      <c r="BT32" s="64"/>
      <c r="BU32" s="64"/>
      <c r="BV32" s="64"/>
      <c r="BW32" s="64"/>
      <c r="BX32" s="64"/>
      <c r="BY32" s="64"/>
      <c r="BZ32" s="64"/>
      <c r="CA32" s="64"/>
      <c r="CB32" s="64"/>
    </row>
  </sheetData>
  <mergeCells count="29">
    <mergeCell ref="A28:AC28"/>
    <mergeCell ref="AD28:BI28"/>
    <mergeCell ref="BJ28:CB28"/>
    <mergeCell ref="A22:BM22"/>
    <mergeCell ref="BN22:CB23"/>
    <mergeCell ref="A23:BM23"/>
    <mergeCell ref="A27:AC27"/>
    <mergeCell ref="AD27:BI27"/>
    <mergeCell ref="BJ27:CB27"/>
    <mergeCell ref="A17:BM17"/>
    <mergeCell ref="BN17:CB21"/>
    <mergeCell ref="A18:BM18"/>
    <mergeCell ref="A19:BM19"/>
    <mergeCell ref="A20:BM20"/>
    <mergeCell ref="A21:BM21"/>
    <mergeCell ref="A12:BM12"/>
    <mergeCell ref="BN12:CB12"/>
    <mergeCell ref="A13:BM13"/>
    <mergeCell ref="BN13:CB16"/>
    <mergeCell ref="A14:BM14"/>
    <mergeCell ref="A15:BM15"/>
    <mergeCell ref="A16:BM16"/>
    <mergeCell ref="A11:BM11"/>
    <mergeCell ref="BN11:CB11"/>
    <mergeCell ref="A3:CB3"/>
    <mergeCell ref="A4:CB4"/>
    <mergeCell ref="AF5:BD5"/>
    <mergeCell ref="D7:BY7"/>
    <mergeCell ref="D8:BY8"/>
  </mergeCells>
  <pageMargins left="0.7" right="0.7" top="0.75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B28"/>
  <sheetViews>
    <sheetView zoomScaleNormal="100" workbookViewId="0">
      <selection activeCell="DB27" sqref="DB27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309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103" t="s">
        <v>301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s="12" customFormat="1" ht="15.75" x14ac:dyDescent="0.25">
      <c r="A5" s="16"/>
      <c r="AE5" s="17" t="s">
        <v>289</v>
      </c>
      <c r="AF5" s="199" t="s">
        <v>730</v>
      </c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</row>
    <row r="7" spans="1:80" ht="15" customHeight="1" x14ac:dyDescent="0.25">
      <c r="D7" s="85" t="s">
        <v>11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</row>
    <row r="8" spans="1:80" s="13" customFormat="1" ht="10.5" x14ac:dyDescent="0.2">
      <c r="D8" s="86" t="s">
        <v>290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</row>
    <row r="11" spans="1:80" ht="12.75" customHeight="1" x14ac:dyDescent="0.2">
      <c r="A11" s="180" t="s">
        <v>23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2"/>
      <c r="BN11" s="180" t="s">
        <v>291</v>
      </c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2"/>
    </row>
    <row r="12" spans="1:80" x14ac:dyDescent="0.2">
      <c r="A12" s="200" t="s">
        <v>82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2"/>
      <c r="BN12" s="180">
        <v>2</v>
      </c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</row>
    <row r="13" spans="1:80" ht="18" customHeight="1" x14ac:dyDescent="0.2">
      <c r="A13" s="203" t="s">
        <v>302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5"/>
      <c r="BN13" s="88">
        <v>6</v>
      </c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90"/>
    </row>
    <row r="14" spans="1:80" ht="18" customHeight="1" x14ac:dyDescent="0.2">
      <c r="A14" s="209" t="s">
        <v>303</v>
      </c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  <c r="BD14" s="210"/>
      <c r="BE14" s="210"/>
      <c r="BF14" s="210"/>
      <c r="BG14" s="210"/>
      <c r="BH14" s="210"/>
      <c r="BI14" s="210"/>
      <c r="BJ14" s="210"/>
      <c r="BK14" s="210"/>
      <c r="BL14" s="210"/>
      <c r="BM14" s="211"/>
      <c r="BN14" s="206"/>
      <c r="BO14" s="207"/>
      <c r="BP14" s="207"/>
      <c r="BQ14" s="207"/>
      <c r="BR14" s="207"/>
      <c r="BS14" s="207"/>
      <c r="BT14" s="207"/>
      <c r="BU14" s="207"/>
      <c r="BV14" s="207"/>
      <c r="BW14" s="207"/>
      <c r="BX14" s="207"/>
      <c r="BY14" s="207"/>
      <c r="BZ14" s="207"/>
      <c r="CA14" s="207"/>
      <c r="CB14" s="208"/>
    </row>
    <row r="15" spans="1:80" ht="18" customHeight="1" x14ac:dyDescent="0.25">
      <c r="A15" s="212" t="s">
        <v>304</v>
      </c>
      <c r="B15" s="213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213"/>
      <c r="BH15" s="213"/>
      <c r="BI15" s="213"/>
      <c r="BJ15" s="213"/>
      <c r="BK15" s="213"/>
      <c r="BL15" s="213"/>
      <c r="BM15" s="214"/>
      <c r="BN15" s="91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3"/>
    </row>
    <row r="16" spans="1:80" ht="18" customHeight="1" x14ac:dyDescent="0.2">
      <c r="A16" s="203" t="s">
        <v>302</v>
      </c>
      <c r="B16" s="204"/>
      <c r="C16" s="204"/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5"/>
      <c r="BN16" s="88">
        <v>0</v>
      </c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90"/>
    </row>
    <row r="17" spans="1:80" ht="18" customHeight="1" x14ac:dyDescent="0.2">
      <c r="A17" s="209" t="s">
        <v>303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0"/>
      <c r="BG17" s="210"/>
      <c r="BH17" s="210"/>
      <c r="BI17" s="210"/>
      <c r="BJ17" s="210"/>
      <c r="BK17" s="210"/>
      <c r="BL17" s="210"/>
      <c r="BM17" s="211"/>
      <c r="BN17" s="206"/>
      <c r="BO17" s="207"/>
      <c r="BP17" s="207"/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8"/>
    </row>
    <row r="18" spans="1:80" ht="18" customHeight="1" x14ac:dyDescent="0.2">
      <c r="A18" s="209" t="s">
        <v>305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  <c r="BD18" s="210"/>
      <c r="BE18" s="210"/>
      <c r="BF18" s="210"/>
      <c r="BG18" s="210"/>
      <c r="BH18" s="210"/>
      <c r="BI18" s="210"/>
      <c r="BJ18" s="210"/>
      <c r="BK18" s="210"/>
      <c r="BL18" s="210"/>
      <c r="BM18" s="211"/>
      <c r="BN18" s="206"/>
      <c r="BO18" s="207"/>
      <c r="BP18" s="207"/>
      <c r="BQ18" s="207"/>
      <c r="BR18" s="207"/>
      <c r="BS18" s="207"/>
      <c r="BT18" s="207"/>
      <c r="BU18" s="207"/>
      <c r="BV18" s="207"/>
      <c r="BW18" s="207"/>
      <c r="BX18" s="207"/>
      <c r="BY18" s="207"/>
      <c r="BZ18" s="207"/>
      <c r="CA18" s="207"/>
      <c r="CB18" s="208"/>
    </row>
    <row r="19" spans="1:80" ht="18" customHeight="1" x14ac:dyDescent="0.25">
      <c r="A19" s="212" t="s">
        <v>306</v>
      </c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13"/>
      <c r="AX19" s="213"/>
      <c r="AY19" s="213"/>
      <c r="AZ19" s="213"/>
      <c r="BA19" s="213"/>
      <c r="BB19" s="213"/>
      <c r="BC19" s="213"/>
      <c r="BD19" s="213"/>
      <c r="BE19" s="213"/>
      <c r="BF19" s="213"/>
      <c r="BG19" s="213"/>
      <c r="BH19" s="213"/>
      <c r="BI19" s="213"/>
      <c r="BJ19" s="213"/>
      <c r="BK19" s="213"/>
      <c r="BL19" s="213"/>
      <c r="BM19" s="214"/>
      <c r="BN19" s="91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3"/>
    </row>
    <row r="20" spans="1:80" ht="18" customHeight="1" x14ac:dyDescent="0.2">
      <c r="A20" s="118" t="s">
        <v>307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20"/>
      <c r="BN20" s="88">
        <v>1</v>
      </c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90"/>
    </row>
    <row r="21" spans="1:80" ht="18" customHeight="1" x14ac:dyDescent="0.25">
      <c r="A21" s="212" t="s">
        <v>308</v>
      </c>
      <c r="B21" s="213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13"/>
      <c r="AX21" s="213"/>
      <c r="AY21" s="213"/>
      <c r="AZ21" s="213"/>
      <c r="BA21" s="213"/>
      <c r="BB21" s="213"/>
      <c r="BC21" s="213"/>
      <c r="BD21" s="213"/>
      <c r="BE21" s="213"/>
      <c r="BF21" s="213"/>
      <c r="BG21" s="213"/>
      <c r="BH21" s="213"/>
      <c r="BI21" s="213"/>
      <c r="BJ21" s="213"/>
      <c r="BK21" s="213"/>
      <c r="BL21" s="213"/>
      <c r="BM21" s="214"/>
      <c r="BN21" s="91"/>
      <c r="BO21" s="92"/>
      <c r="BP21" s="92"/>
      <c r="BQ21" s="92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3"/>
    </row>
    <row r="25" spans="1:80" ht="15" customHeight="1" x14ac:dyDescent="0.2">
      <c r="A25" s="101" t="s">
        <v>829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 t="s">
        <v>834</v>
      </c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</row>
    <row r="26" spans="1:80" s="14" customFormat="1" ht="10.5" x14ac:dyDescent="0.25">
      <c r="A26" s="102" t="s">
        <v>831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 t="s">
        <v>832</v>
      </c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 t="s">
        <v>833</v>
      </c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</row>
    <row r="27" spans="1:80" x14ac:dyDescent="0.2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</row>
    <row r="28" spans="1:80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</row>
  </sheetData>
  <mergeCells count="27">
    <mergeCell ref="A25:AC25"/>
    <mergeCell ref="AD25:BI25"/>
    <mergeCell ref="BJ25:CB25"/>
    <mergeCell ref="A26:AC26"/>
    <mergeCell ref="AD26:BI26"/>
    <mergeCell ref="BJ26:CB26"/>
    <mergeCell ref="A20:BM20"/>
    <mergeCell ref="BN20:CB21"/>
    <mergeCell ref="A21:BM21"/>
    <mergeCell ref="A12:BM12"/>
    <mergeCell ref="BN12:CB12"/>
    <mergeCell ref="A13:BM13"/>
    <mergeCell ref="BN13:CB15"/>
    <mergeCell ref="A14:BM14"/>
    <mergeCell ref="A15:BM15"/>
    <mergeCell ref="A16:BM16"/>
    <mergeCell ref="BN16:CB19"/>
    <mergeCell ref="A17:BM17"/>
    <mergeCell ref="A18:BM18"/>
    <mergeCell ref="A19:BM19"/>
    <mergeCell ref="A11:BM11"/>
    <mergeCell ref="BN11:CB11"/>
    <mergeCell ref="A3:CB3"/>
    <mergeCell ref="A4:CB4"/>
    <mergeCell ref="AF5:BD5"/>
    <mergeCell ref="D7:BY7"/>
    <mergeCell ref="D8:BY8"/>
  </mergeCells>
  <pageMargins left="0.7" right="0.7" top="0.75" bottom="0.75" header="0.3" footer="0.3"/>
  <pageSetup paperSize="9" scale="9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Y31"/>
  <sheetViews>
    <sheetView topLeftCell="A4" zoomScaleNormal="100" workbookViewId="0">
      <selection activeCell="CW18" sqref="CW18"/>
    </sheetView>
  </sheetViews>
  <sheetFormatPr defaultColWidth="1.140625" defaultRowHeight="12.75" x14ac:dyDescent="0.2"/>
  <cols>
    <col min="1" max="1" width="1.140625" style="10" customWidth="1"/>
    <col min="2" max="79" width="1.140625" style="10"/>
    <col min="80" max="80" width="1.140625" style="10" customWidth="1"/>
    <col min="81" max="256" width="1.140625" style="10"/>
    <col min="257" max="257" width="1.140625" style="10" customWidth="1"/>
    <col min="258" max="335" width="1.140625" style="10"/>
    <col min="336" max="336" width="1.140625" style="10" customWidth="1"/>
    <col min="337" max="512" width="1.140625" style="10"/>
    <col min="513" max="513" width="1.140625" style="10" customWidth="1"/>
    <col min="514" max="591" width="1.140625" style="10"/>
    <col min="592" max="592" width="1.140625" style="10" customWidth="1"/>
    <col min="593" max="768" width="1.140625" style="10"/>
    <col min="769" max="769" width="1.140625" style="10" customWidth="1"/>
    <col min="770" max="847" width="1.140625" style="10"/>
    <col min="848" max="848" width="1.140625" style="10" customWidth="1"/>
    <col min="849" max="1024" width="1.140625" style="10"/>
    <col min="1025" max="1025" width="1.140625" style="10" customWidth="1"/>
    <col min="1026" max="1103" width="1.140625" style="10"/>
    <col min="1104" max="1104" width="1.140625" style="10" customWidth="1"/>
    <col min="1105" max="1280" width="1.140625" style="10"/>
    <col min="1281" max="1281" width="1.140625" style="10" customWidth="1"/>
    <col min="1282" max="1359" width="1.140625" style="10"/>
    <col min="1360" max="1360" width="1.140625" style="10" customWidth="1"/>
    <col min="1361" max="1536" width="1.140625" style="10"/>
    <col min="1537" max="1537" width="1.140625" style="10" customWidth="1"/>
    <col min="1538" max="1615" width="1.140625" style="10"/>
    <col min="1616" max="1616" width="1.140625" style="10" customWidth="1"/>
    <col min="1617" max="1792" width="1.140625" style="10"/>
    <col min="1793" max="1793" width="1.140625" style="10" customWidth="1"/>
    <col min="1794" max="1871" width="1.140625" style="10"/>
    <col min="1872" max="1872" width="1.140625" style="10" customWidth="1"/>
    <col min="1873" max="2048" width="1.140625" style="10"/>
    <col min="2049" max="2049" width="1.140625" style="10" customWidth="1"/>
    <col min="2050" max="2127" width="1.140625" style="10"/>
    <col min="2128" max="2128" width="1.140625" style="10" customWidth="1"/>
    <col min="2129" max="2304" width="1.140625" style="10"/>
    <col min="2305" max="2305" width="1.140625" style="10" customWidth="1"/>
    <col min="2306" max="2383" width="1.140625" style="10"/>
    <col min="2384" max="2384" width="1.140625" style="10" customWidth="1"/>
    <col min="2385" max="2560" width="1.140625" style="10"/>
    <col min="2561" max="2561" width="1.140625" style="10" customWidth="1"/>
    <col min="2562" max="2639" width="1.140625" style="10"/>
    <col min="2640" max="2640" width="1.140625" style="10" customWidth="1"/>
    <col min="2641" max="2816" width="1.140625" style="10"/>
    <col min="2817" max="2817" width="1.140625" style="10" customWidth="1"/>
    <col min="2818" max="2895" width="1.140625" style="10"/>
    <col min="2896" max="2896" width="1.140625" style="10" customWidth="1"/>
    <col min="2897" max="3072" width="1.140625" style="10"/>
    <col min="3073" max="3073" width="1.140625" style="10" customWidth="1"/>
    <col min="3074" max="3151" width="1.140625" style="10"/>
    <col min="3152" max="3152" width="1.140625" style="10" customWidth="1"/>
    <col min="3153" max="3328" width="1.140625" style="10"/>
    <col min="3329" max="3329" width="1.140625" style="10" customWidth="1"/>
    <col min="3330" max="3407" width="1.140625" style="10"/>
    <col min="3408" max="3408" width="1.140625" style="10" customWidth="1"/>
    <col min="3409" max="3584" width="1.140625" style="10"/>
    <col min="3585" max="3585" width="1.140625" style="10" customWidth="1"/>
    <col min="3586" max="3663" width="1.140625" style="10"/>
    <col min="3664" max="3664" width="1.140625" style="10" customWidth="1"/>
    <col min="3665" max="3840" width="1.140625" style="10"/>
    <col min="3841" max="3841" width="1.140625" style="10" customWidth="1"/>
    <col min="3842" max="3919" width="1.140625" style="10"/>
    <col min="3920" max="3920" width="1.140625" style="10" customWidth="1"/>
    <col min="3921" max="4096" width="1.140625" style="10"/>
    <col min="4097" max="4097" width="1.140625" style="10" customWidth="1"/>
    <col min="4098" max="4175" width="1.140625" style="10"/>
    <col min="4176" max="4176" width="1.140625" style="10" customWidth="1"/>
    <col min="4177" max="4352" width="1.140625" style="10"/>
    <col min="4353" max="4353" width="1.140625" style="10" customWidth="1"/>
    <col min="4354" max="4431" width="1.140625" style="10"/>
    <col min="4432" max="4432" width="1.140625" style="10" customWidth="1"/>
    <col min="4433" max="4608" width="1.140625" style="10"/>
    <col min="4609" max="4609" width="1.140625" style="10" customWidth="1"/>
    <col min="4610" max="4687" width="1.140625" style="10"/>
    <col min="4688" max="4688" width="1.140625" style="10" customWidth="1"/>
    <col min="4689" max="4864" width="1.140625" style="10"/>
    <col min="4865" max="4865" width="1.140625" style="10" customWidth="1"/>
    <col min="4866" max="4943" width="1.140625" style="10"/>
    <col min="4944" max="4944" width="1.140625" style="10" customWidth="1"/>
    <col min="4945" max="5120" width="1.140625" style="10"/>
    <col min="5121" max="5121" width="1.140625" style="10" customWidth="1"/>
    <col min="5122" max="5199" width="1.140625" style="10"/>
    <col min="5200" max="5200" width="1.140625" style="10" customWidth="1"/>
    <col min="5201" max="5376" width="1.140625" style="10"/>
    <col min="5377" max="5377" width="1.140625" style="10" customWidth="1"/>
    <col min="5378" max="5455" width="1.140625" style="10"/>
    <col min="5456" max="5456" width="1.140625" style="10" customWidth="1"/>
    <col min="5457" max="5632" width="1.140625" style="10"/>
    <col min="5633" max="5633" width="1.140625" style="10" customWidth="1"/>
    <col min="5634" max="5711" width="1.140625" style="10"/>
    <col min="5712" max="5712" width="1.140625" style="10" customWidth="1"/>
    <col min="5713" max="5888" width="1.140625" style="10"/>
    <col min="5889" max="5889" width="1.140625" style="10" customWidth="1"/>
    <col min="5890" max="5967" width="1.140625" style="10"/>
    <col min="5968" max="5968" width="1.140625" style="10" customWidth="1"/>
    <col min="5969" max="6144" width="1.140625" style="10"/>
    <col min="6145" max="6145" width="1.140625" style="10" customWidth="1"/>
    <col min="6146" max="6223" width="1.140625" style="10"/>
    <col min="6224" max="6224" width="1.140625" style="10" customWidth="1"/>
    <col min="6225" max="6400" width="1.140625" style="10"/>
    <col min="6401" max="6401" width="1.140625" style="10" customWidth="1"/>
    <col min="6402" max="6479" width="1.140625" style="10"/>
    <col min="6480" max="6480" width="1.140625" style="10" customWidth="1"/>
    <col min="6481" max="6656" width="1.140625" style="10"/>
    <col min="6657" max="6657" width="1.140625" style="10" customWidth="1"/>
    <col min="6658" max="6735" width="1.140625" style="10"/>
    <col min="6736" max="6736" width="1.140625" style="10" customWidth="1"/>
    <col min="6737" max="6912" width="1.140625" style="10"/>
    <col min="6913" max="6913" width="1.140625" style="10" customWidth="1"/>
    <col min="6914" max="6991" width="1.140625" style="10"/>
    <col min="6992" max="6992" width="1.140625" style="10" customWidth="1"/>
    <col min="6993" max="7168" width="1.140625" style="10"/>
    <col min="7169" max="7169" width="1.140625" style="10" customWidth="1"/>
    <col min="7170" max="7247" width="1.140625" style="10"/>
    <col min="7248" max="7248" width="1.140625" style="10" customWidth="1"/>
    <col min="7249" max="7424" width="1.140625" style="10"/>
    <col min="7425" max="7425" width="1.140625" style="10" customWidth="1"/>
    <col min="7426" max="7503" width="1.140625" style="10"/>
    <col min="7504" max="7504" width="1.140625" style="10" customWidth="1"/>
    <col min="7505" max="7680" width="1.140625" style="10"/>
    <col min="7681" max="7681" width="1.140625" style="10" customWidth="1"/>
    <col min="7682" max="7759" width="1.140625" style="10"/>
    <col min="7760" max="7760" width="1.140625" style="10" customWidth="1"/>
    <col min="7761" max="7936" width="1.140625" style="10"/>
    <col min="7937" max="7937" width="1.140625" style="10" customWidth="1"/>
    <col min="7938" max="8015" width="1.140625" style="10"/>
    <col min="8016" max="8016" width="1.140625" style="10" customWidth="1"/>
    <col min="8017" max="8192" width="1.140625" style="10"/>
    <col min="8193" max="8193" width="1.140625" style="10" customWidth="1"/>
    <col min="8194" max="8271" width="1.140625" style="10"/>
    <col min="8272" max="8272" width="1.140625" style="10" customWidth="1"/>
    <col min="8273" max="8448" width="1.140625" style="10"/>
    <col min="8449" max="8449" width="1.140625" style="10" customWidth="1"/>
    <col min="8450" max="8527" width="1.140625" style="10"/>
    <col min="8528" max="8528" width="1.140625" style="10" customWidth="1"/>
    <col min="8529" max="8704" width="1.140625" style="10"/>
    <col min="8705" max="8705" width="1.140625" style="10" customWidth="1"/>
    <col min="8706" max="8783" width="1.140625" style="10"/>
    <col min="8784" max="8784" width="1.140625" style="10" customWidth="1"/>
    <col min="8785" max="8960" width="1.140625" style="10"/>
    <col min="8961" max="8961" width="1.140625" style="10" customWidth="1"/>
    <col min="8962" max="9039" width="1.140625" style="10"/>
    <col min="9040" max="9040" width="1.140625" style="10" customWidth="1"/>
    <col min="9041" max="9216" width="1.140625" style="10"/>
    <col min="9217" max="9217" width="1.140625" style="10" customWidth="1"/>
    <col min="9218" max="9295" width="1.140625" style="10"/>
    <col min="9296" max="9296" width="1.140625" style="10" customWidth="1"/>
    <col min="9297" max="9472" width="1.140625" style="10"/>
    <col min="9473" max="9473" width="1.140625" style="10" customWidth="1"/>
    <col min="9474" max="9551" width="1.140625" style="10"/>
    <col min="9552" max="9552" width="1.140625" style="10" customWidth="1"/>
    <col min="9553" max="9728" width="1.140625" style="10"/>
    <col min="9729" max="9729" width="1.140625" style="10" customWidth="1"/>
    <col min="9730" max="9807" width="1.140625" style="10"/>
    <col min="9808" max="9808" width="1.140625" style="10" customWidth="1"/>
    <col min="9809" max="9984" width="1.140625" style="10"/>
    <col min="9985" max="9985" width="1.140625" style="10" customWidth="1"/>
    <col min="9986" max="10063" width="1.140625" style="10"/>
    <col min="10064" max="10064" width="1.140625" style="10" customWidth="1"/>
    <col min="10065" max="10240" width="1.140625" style="10"/>
    <col min="10241" max="10241" width="1.140625" style="10" customWidth="1"/>
    <col min="10242" max="10319" width="1.140625" style="10"/>
    <col min="10320" max="10320" width="1.140625" style="10" customWidth="1"/>
    <col min="10321" max="10496" width="1.140625" style="10"/>
    <col min="10497" max="10497" width="1.140625" style="10" customWidth="1"/>
    <col min="10498" max="10575" width="1.140625" style="10"/>
    <col min="10576" max="10576" width="1.140625" style="10" customWidth="1"/>
    <col min="10577" max="10752" width="1.140625" style="10"/>
    <col min="10753" max="10753" width="1.140625" style="10" customWidth="1"/>
    <col min="10754" max="10831" width="1.140625" style="10"/>
    <col min="10832" max="10832" width="1.140625" style="10" customWidth="1"/>
    <col min="10833" max="11008" width="1.140625" style="10"/>
    <col min="11009" max="11009" width="1.140625" style="10" customWidth="1"/>
    <col min="11010" max="11087" width="1.140625" style="10"/>
    <col min="11088" max="11088" width="1.140625" style="10" customWidth="1"/>
    <col min="11089" max="11264" width="1.140625" style="10"/>
    <col min="11265" max="11265" width="1.140625" style="10" customWidth="1"/>
    <col min="11266" max="11343" width="1.140625" style="10"/>
    <col min="11344" max="11344" width="1.140625" style="10" customWidth="1"/>
    <col min="11345" max="11520" width="1.140625" style="10"/>
    <col min="11521" max="11521" width="1.140625" style="10" customWidth="1"/>
    <col min="11522" max="11599" width="1.140625" style="10"/>
    <col min="11600" max="11600" width="1.140625" style="10" customWidth="1"/>
    <col min="11601" max="11776" width="1.140625" style="10"/>
    <col min="11777" max="11777" width="1.140625" style="10" customWidth="1"/>
    <col min="11778" max="11855" width="1.140625" style="10"/>
    <col min="11856" max="11856" width="1.140625" style="10" customWidth="1"/>
    <col min="11857" max="12032" width="1.140625" style="10"/>
    <col min="12033" max="12033" width="1.140625" style="10" customWidth="1"/>
    <col min="12034" max="12111" width="1.140625" style="10"/>
    <col min="12112" max="12112" width="1.140625" style="10" customWidth="1"/>
    <col min="12113" max="12288" width="1.140625" style="10"/>
    <col min="12289" max="12289" width="1.140625" style="10" customWidth="1"/>
    <col min="12290" max="12367" width="1.140625" style="10"/>
    <col min="12368" max="12368" width="1.140625" style="10" customWidth="1"/>
    <col min="12369" max="12544" width="1.140625" style="10"/>
    <col min="12545" max="12545" width="1.140625" style="10" customWidth="1"/>
    <col min="12546" max="12623" width="1.140625" style="10"/>
    <col min="12624" max="12624" width="1.140625" style="10" customWidth="1"/>
    <col min="12625" max="12800" width="1.140625" style="10"/>
    <col min="12801" max="12801" width="1.140625" style="10" customWidth="1"/>
    <col min="12802" max="12879" width="1.140625" style="10"/>
    <col min="12880" max="12880" width="1.140625" style="10" customWidth="1"/>
    <col min="12881" max="13056" width="1.140625" style="10"/>
    <col min="13057" max="13057" width="1.140625" style="10" customWidth="1"/>
    <col min="13058" max="13135" width="1.140625" style="10"/>
    <col min="13136" max="13136" width="1.140625" style="10" customWidth="1"/>
    <col min="13137" max="13312" width="1.140625" style="10"/>
    <col min="13313" max="13313" width="1.140625" style="10" customWidth="1"/>
    <col min="13314" max="13391" width="1.140625" style="10"/>
    <col min="13392" max="13392" width="1.140625" style="10" customWidth="1"/>
    <col min="13393" max="13568" width="1.140625" style="10"/>
    <col min="13569" max="13569" width="1.140625" style="10" customWidth="1"/>
    <col min="13570" max="13647" width="1.140625" style="10"/>
    <col min="13648" max="13648" width="1.140625" style="10" customWidth="1"/>
    <col min="13649" max="13824" width="1.140625" style="10"/>
    <col min="13825" max="13825" width="1.140625" style="10" customWidth="1"/>
    <col min="13826" max="13903" width="1.140625" style="10"/>
    <col min="13904" max="13904" width="1.140625" style="10" customWidth="1"/>
    <col min="13905" max="14080" width="1.140625" style="10"/>
    <col min="14081" max="14081" width="1.140625" style="10" customWidth="1"/>
    <col min="14082" max="14159" width="1.140625" style="10"/>
    <col min="14160" max="14160" width="1.140625" style="10" customWidth="1"/>
    <col min="14161" max="14336" width="1.140625" style="10"/>
    <col min="14337" max="14337" width="1.140625" style="10" customWidth="1"/>
    <col min="14338" max="14415" width="1.140625" style="10"/>
    <col min="14416" max="14416" width="1.140625" style="10" customWidth="1"/>
    <col min="14417" max="14592" width="1.140625" style="10"/>
    <col min="14593" max="14593" width="1.140625" style="10" customWidth="1"/>
    <col min="14594" max="14671" width="1.140625" style="10"/>
    <col min="14672" max="14672" width="1.140625" style="10" customWidth="1"/>
    <col min="14673" max="14848" width="1.140625" style="10"/>
    <col min="14849" max="14849" width="1.140625" style="10" customWidth="1"/>
    <col min="14850" max="14927" width="1.140625" style="10"/>
    <col min="14928" max="14928" width="1.140625" style="10" customWidth="1"/>
    <col min="14929" max="15104" width="1.140625" style="10"/>
    <col min="15105" max="15105" width="1.140625" style="10" customWidth="1"/>
    <col min="15106" max="15183" width="1.140625" style="10"/>
    <col min="15184" max="15184" width="1.140625" style="10" customWidth="1"/>
    <col min="15185" max="15360" width="1.140625" style="10"/>
    <col min="15361" max="15361" width="1.140625" style="10" customWidth="1"/>
    <col min="15362" max="15439" width="1.140625" style="10"/>
    <col min="15440" max="15440" width="1.140625" style="10" customWidth="1"/>
    <col min="15441" max="15616" width="1.140625" style="10"/>
    <col min="15617" max="15617" width="1.140625" style="10" customWidth="1"/>
    <col min="15618" max="15695" width="1.140625" style="10"/>
    <col min="15696" max="15696" width="1.140625" style="10" customWidth="1"/>
    <col min="15697" max="15872" width="1.140625" style="10"/>
    <col min="15873" max="15873" width="1.140625" style="10" customWidth="1"/>
    <col min="15874" max="15951" width="1.140625" style="10"/>
    <col min="15952" max="15952" width="1.140625" style="10" customWidth="1"/>
    <col min="15953" max="16128" width="1.140625" style="10"/>
    <col min="16129" max="16129" width="1.140625" style="10" customWidth="1"/>
    <col min="16130" max="16207" width="1.140625" style="10"/>
    <col min="16208" max="16208" width="1.140625" style="10" customWidth="1"/>
    <col min="16209" max="16384" width="1.140625" style="10"/>
  </cols>
  <sheetData>
    <row r="3" spans="1:80" s="12" customFormat="1" ht="15.75" x14ac:dyDescent="0.25">
      <c r="A3" s="103" t="s">
        <v>320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  <c r="BJ3" s="84"/>
      <c r="BK3" s="84"/>
      <c r="BL3" s="84"/>
      <c r="BM3" s="84"/>
      <c r="BN3" s="84"/>
      <c r="BO3" s="84"/>
      <c r="BP3" s="84"/>
      <c r="BQ3" s="84"/>
      <c r="BR3" s="84"/>
      <c r="BS3" s="84"/>
      <c r="BT3" s="84"/>
      <c r="BU3" s="84"/>
      <c r="BV3" s="84"/>
      <c r="BW3" s="84"/>
      <c r="BX3" s="84"/>
      <c r="BY3" s="84"/>
      <c r="BZ3" s="84"/>
      <c r="CA3" s="84"/>
      <c r="CB3" s="84"/>
    </row>
    <row r="4" spans="1:80" s="12" customFormat="1" ht="15.75" x14ac:dyDescent="0.25">
      <c r="A4" s="103" t="s">
        <v>310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</row>
    <row r="5" spans="1:80" s="12" customFormat="1" ht="15.75" x14ac:dyDescent="0.25">
      <c r="A5" s="103" t="s">
        <v>311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</row>
    <row r="6" spans="1:80" s="12" customFormat="1" ht="15.75" x14ac:dyDescent="0.25">
      <c r="A6" s="16"/>
      <c r="AE6" s="17" t="s">
        <v>289</v>
      </c>
      <c r="AF6" s="199" t="s">
        <v>730</v>
      </c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</row>
    <row r="8" spans="1:80" ht="15" customHeight="1" x14ac:dyDescent="0.25">
      <c r="D8" s="85" t="s">
        <v>11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</row>
    <row r="9" spans="1:80" s="13" customFormat="1" ht="10.5" x14ac:dyDescent="0.2">
      <c r="D9" s="86" t="s">
        <v>290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</row>
    <row r="12" spans="1:80" ht="12.75" customHeight="1" x14ac:dyDescent="0.2">
      <c r="A12" s="180" t="s">
        <v>23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2"/>
      <c r="BN12" s="180" t="s">
        <v>29</v>
      </c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2"/>
    </row>
    <row r="13" spans="1:80" x14ac:dyDescent="0.2">
      <c r="A13" s="200" t="s">
        <v>82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2"/>
      <c r="BN13" s="180">
        <v>2</v>
      </c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2"/>
    </row>
    <row r="14" spans="1:80" ht="19.5" customHeight="1" x14ac:dyDescent="0.2">
      <c r="A14" s="203" t="s">
        <v>312</v>
      </c>
      <c r="B14" s="204"/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5"/>
      <c r="BN14" s="88">
        <v>0</v>
      </c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90"/>
    </row>
    <row r="15" spans="1:80" ht="19.5" customHeight="1" x14ac:dyDescent="0.2">
      <c r="A15" s="209" t="s">
        <v>313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  <c r="BD15" s="210"/>
      <c r="BE15" s="210"/>
      <c r="BF15" s="210"/>
      <c r="BG15" s="210"/>
      <c r="BH15" s="210"/>
      <c r="BI15" s="210"/>
      <c r="BJ15" s="210"/>
      <c r="BK15" s="210"/>
      <c r="BL15" s="210"/>
      <c r="BM15" s="211"/>
      <c r="BN15" s="206"/>
      <c r="BO15" s="207"/>
      <c r="BP15" s="207"/>
      <c r="BQ15" s="207"/>
      <c r="BR15" s="207"/>
      <c r="BS15" s="207"/>
      <c r="BT15" s="207"/>
      <c r="BU15" s="207"/>
      <c r="BV15" s="207"/>
      <c r="BW15" s="207"/>
      <c r="BX15" s="207"/>
      <c r="BY15" s="207"/>
      <c r="BZ15" s="207"/>
      <c r="CA15" s="207"/>
      <c r="CB15" s="208"/>
    </row>
    <row r="16" spans="1:80" ht="19.5" customHeight="1" x14ac:dyDescent="0.2">
      <c r="A16" s="209" t="s">
        <v>314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  <c r="BD16" s="210"/>
      <c r="BE16" s="210"/>
      <c r="BF16" s="210"/>
      <c r="BG16" s="210"/>
      <c r="BH16" s="210"/>
      <c r="BI16" s="210"/>
      <c r="BJ16" s="210"/>
      <c r="BK16" s="210"/>
      <c r="BL16" s="210"/>
      <c r="BM16" s="211"/>
      <c r="BN16" s="206"/>
      <c r="BO16" s="207"/>
      <c r="BP16" s="207"/>
      <c r="BQ16" s="207"/>
      <c r="BR16" s="207"/>
      <c r="BS16" s="207"/>
      <c r="BT16" s="207"/>
      <c r="BU16" s="207"/>
      <c r="BV16" s="207"/>
      <c r="BW16" s="207"/>
      <c r="BX16" s="207"/>
      <c r="BY16" s="207"/>
      <c r="BZ16" s="207"/>
      <c r="CA16" s="207"/>
      <c r="CB16" s="208"/>
    </row>
    <row r="17" spans="1:103" ht="19.5" customHeight="1" x14ac:dyDescent="0.25">
      <c r="A17" s="212" t="s">
        <v>315</v>
      </c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13"/>
      <c r="AX17" s="213"/>
      <c r="AY17" s="213"/>
      <c r="AZ17" s="213"/>
      <c r="BA17" s="213"/>
      <c r="BB17" s="213"/>
      <c r="BC17" s="213"/>
      <c r="BD17" s="213"/>
      <c r="BE17" s="213"/>
      <c r="BF17" s="213"/>
      <c r="BG17" s="213"/>
      <c r="BH17" s="213"/>
      <c r="BI17" s="213"/>
      <c r="BJ17" s="213"/>
      <c r="BK17" s="213"/>
      <c r="BL17" s="213"/>
      <c r="BM17" s="214"/>
      <c r="BN17" s="91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3"/>
    </row>
    <row r="18" spans="1:103" ht="19.5" customHeight="1" x14ac:dyDescent="0.2">
      <c r="A18" s="203" t="s">
        <v>316</v>
      </c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5"/>
      <c r="BN18" s="215">
        <v>1</v>
      </c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  <c r="BZ18" s="216"/>
      <c r="CA18" s="216"/>
      <c r="CB18" s="217"/>
    </row>
    <row r="19" spans="1:103" ht="19.5" customHeight="1" x14ac:dyDescent="0.25">
      <c r="A19" s="209" t="s">
        <v>317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1"/>
      <c r="BN19" s="218"/>
      <c r="BO19" s="219"/>
      <c r="BP19" s="219"/>
      <c r="BQ19" s="219"/>
      <c r="BR19" s="219"/>
      <c r="BS19" s="219"/>
      <c r="BT19" s="219"/>
      <c r="BU19" s="219"/>
      <c r="BV19" s="219"/>
      <c r="BW19" s="219"/>
      <c r="BX19" s="219"/>
      <c r="BY19" s="219"/>
      <c r="BZ19" s="219"/>
      <c r="CA19" s="219"/>
      <c r="CB19" s="220"/>
    </row>
    <row r="20" spans="1:103" ht="19.5" customHeight="1" x14ac:dyDescent="0.2">
      <c r="A20" s="212"/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13"/>
      <c r="AX20" s="213"/>
      <c r="AY20" s="213"/>
      <c r="AZ20" s="213"/>
      <c r="BA20" s="213"/>
      <c r="BB20" s="213"/>
      <c r="BC20" s="213"/>
      <c r="BD20" s="213"/>
      <c r="BE20" s="213"/>
      <c r="BF20" s="213"/>
      <c r="BG20" s="213"/>
      <c r="BH20" s="213"/>
      <c r="BI20" s="213"/>
      <c r="BJ20" s="213"/>
      <c r="BK20" s="213"/>
      <c r="BL20" s="213"/>
      <c r="BM20" s="214"/>
      <c r="BN20" s="221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3"/>
    </row>
    <row r="21" spans="1:103" ht="19.5" customHeight="1" x14ac:dyDescent="0.2">
      <c r="A21" s="118" t="s">
        <v>318</v>
      </c>
      <c r="B21" s="119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20"/>
      <c r="BN21" s="88">
        <v>1</v>
      </c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90"/>
    </row>
    <row r="22" spans="1:103" ht="19.5" customHeight="1" x14ac:dyDescent="0.25">
      <c r="A22" s="212" t="s">
        <v>319</v>
      </c>
      <c r="B22" s="213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13"/>
      <c r="AX22" s="213"/>
      <c r="AY22" s="213"/>
      <c r="AZ22" s="213"/>
      <c r="BA22" s="213"/>
      <c r="BB22" s="213"/>
      <c r="BC22" s="213"/>
      <c r="BD22" s="213"/>
      <c r="BE22" s="213"/>
      <c r="BF22" s="213"/>
      <c r="BG22" s="213"/>
      <c r="BH22" s="213"/>
      <c r="BI22" s="213"/>
      <c r="BJ22" s="213"/>
      <c r="BK22" s="213"/>
      <c r="BL22" s="213"/>
      <c r="BM22" s="214"/>
      <c r="BN22" s="91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3"/>
    </row>
    <row r="26" spans="1:103" ht="15" customHeight="1" x14ac:dyDescent="0.2">
      <c r="A26" s="101" t="s">
        <v>829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 t="s">
        <v>834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101"/>
      <c r="BJ26" s="101"/>
      <c r="BK26" s="101"/>
      <c r="BL26" s="101"/>
      <c r="BM26" s="101"/>
      <c r="BN26" s="101"/>
      <c r="BO26" s="101"/>
      <c r="BP26" s="101"/>
      <c r="BQ26" s="101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</row>
    <row r="27" spans="1:103" s="14" customFormat="1" ht="10.5" x14ac:dyDescent="0.25">
      <c r="A27" s="102" t="s">
        <v>831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 t="s">
        <v>832</v>
      </c>
      <c r="AE27" s="102"/>
      <c r="AF27" s="102"/>
      <c r="AG27" s="102"/>
      <c r="AH27" s="102"/>
      <c r="AI27" s="102"/>
      <c r="AJ27" s="102"/>
      <c r="AK27" s="102"/>
      <c r="AL27" s="102"/>
      <c r="AM27" s="102"/>
      <c r="AN27" s="102"/>
      <c r="AO27" s="102"/>
      <c r="AP27" s="102"/>
      <c r="AQ27" s="102"/>
      <c r="AR27" s="102"/>
      <c r="AS27" s="102"/>
      <c r="AT27" s="102"/>
      <c r="AU27" s="102"/>
      <c r="AV27" s="102"/>
      <c r="AW27" s="102"/>
      <c r="AX27" s="102"/>
      <c r="AY27" s="102"/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 t="s">
        <v>833</v>
      </c>
      <c r="BK27" s="102"/>
      <c r="BL27" s="102"/>
      <c r="BM27" s="102"/>
      <c r="BN27" s="102"/>
      <c r="BO27" s="102"/>
      <c r="BP27" s="102"/>
      <c r="BQ27" s="102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2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</row>
    <row r="28" spans="1:103" x14ac:dyDescent="0.2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</row>
    <row r="29" spans="1:103" x14ac:dyDescent="0.2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</row>
    <row r="30" spans="1:103" x14ac:dyDescent="0.2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</row>
    <row r="31" spans="1:103" x14ac:dyDescent="0.2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</row>
  </sheetData>
  <mergeCells count="28">
    <mergeCell ref="A26:AC26"/>
    <mergeCell ref="AD26:BI26"/>
    <mergeCell ref="BJ26:CB26"/>
    <mergeCell ref="A27:AC27"/>
    <mergeCell ref="AD27:BI27"/>
    <mergeCell ref="BJ27:CB27"/>
    <mergeCell ref="A18:BM18"/>
    <mergeCell ref="BN18:CB20"/>
    <mergeCell ref="A19:BM19"/>
    <mergeCell ref="A20:BM20"/>
    <mergeCell ref="A21:BM21"/>
    <mergeCell ref="BN21:CB22"/>
    <mergeCell ref="A22:BM22"/>
    <mergeCell ref="A12:BM12"/>
    <mergeCell ref="BN12:CB12"/>
    <mergeCell ref="A13:BM13"/>
    <mergeCell ref="BN13:CB13"/>
    <mergeCell ref="A14:BM14"/>
    <mergeCell ref="BN14:CB17"/>
    <mergeCell ref="A15:BM15"/>
    <mergeCell ref="A16:BM16"/>
    <mergeCell ref="A17:BM17"/>
    <mergeCell ref="D9:BY9"/>
    <mergeCell ref="A3:CB3"/>
    <mergeCell ref="A4:CB4"/>
    <mergeCell ref="A5:CB5"/>
    <mergeCell ref="AF6:BD6"/>
    <mergeCell ref="D8:BY8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Форма 1.1.</vt:lpstr>
      <vt:lpstr>Форма 1.2.</vt:lpstr>
      <vt:lpstr>Форма 1.9.</vt:lpstr>
      <vt:lpstr>Форма 2.1.</vt:lpstr>
      <vt:lpstr>Форма 2.2.</vt:lpstr>
      <vt:lpstr>Форма 2.3.</vt:lpstr>
      <vt:lpstr>Форма 3.1.</vt:lpstr>
      <vt:lpstr>Форма 3.2.</vt:lpstr>
      <vt:lpstr>Форма 3.3.</vt:lpstr>
      <vt:lpstr>Форма 4.1.</vt:lpstr>
      <vt:lpstr>Форма 4.2.</vt:lpstr>
      <vt:lpstr>Форма 8.1</vt:lpstr>
      <vt:lpstr>Форма 8.1.1.</vt:lpstr>
      <vt:lpstr>Форма 8.3.</vt:lpstr>
      <vt:lpstr>'Форма 8.1'!Область_печати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Roman</cp:lastModifiedBy>
  <cp:lastPrinted>2019-04-08T07:07:20Z</cp:lastPrinted>
  <dcterms:created xsi:type="dcterms:W3CDTF">2018-03-24T10:07:19Z</dcterms:created>
  <dcterms:modified xsi:type="dcterms:W3CDTF">2019-04-08T08:53:48Z</dcterms:modified>
</cp:coreProperties>
</file>