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 activeTab="2"/>
  </bookViews>
  <sheets>
    <sheet name="Форма 1.1." sheetId="1" r:id="rId1"/>
    <sheet name="Форма 1.2." sheetId="2" r:id="rId2"/>
    <sheet name="Форма 1.9." sheetId="5" r:id="rId3"/>
    <sheet name="Форма 2.1." sheetId="6" r:id="rId4"/>
    <sheet name="Форма 2.2." sheetId="7" r:id="rId5"/>
    <sheet name="Форма 2.3." sheetId="8" r:id="rId6"/>
    <sheet name="Форма 3.1." sheetId="9" r:id="rId7"/>
    <sheet name="Форма 3.2." sheetId="10" r:id="rId8"/>
    <sheet name="Форма 3.3." sheetId="11" r:id="rId9"/>
    <sheet name="Форма 4.1." sheetId="16" r:id="rId10"/>
    <sheet name="Форма 4.2." sheetId="17" r:id="rId11"/>
    <sheet name="Форма 8.1" sheetId="19" r:id="rId12"/>
    <sheet name="Форма 8.1.1." sheetId="15" r:id="rId13"/>
    <sheet name="Форма 8.3." sheetId="18" r:id="rId14"/>
  </sheets>
  <definedNames>
    <definedName name="_xlnm._FilterDatabase" localSheetId="11" hidden="1">'Форма 8.1'!$A$8:$AF$120</definedName>
    <definedName name="_xlnm._FilterDatabase" localSheetId="12" hidden="1">'Форма 8.1.1.'!$A$9:$DU$200</definedName>
    <definedName name="_xlnm.Print_Area" localSheetId="11">'Форма 8.1'!$A$1:$AA$131</definedName>
  </definedNames>
  <calcPr calcId="125725"/>
</workbook>
</file>

<file path=xl/calcChain.xml><?xml version="1.0" encoding="utf-8"?>
<calcChain xmlns="http://schemas.openxmlformats.org/spreadsheetml/2006/main">
  <c r="AI20" i="5"/>
  <c r="AF122" i="19"/>
  <c r="AE122"/>
  <c r="AD51"/>
  <c r="AE51"/>
  <c r="AF51"/>
  <c r="AD52"/>
  <c r="AE52"/>
  <c r="AF52" s="1"/>
  <c r="AD53"/>
  <c r="AE53"/>
  <c r="AF53"/>
  <c r="AD54"/>
  <c r="AE54"/>
  <c r="AF54" s="1"/>
  <c r="AD118"/>
  <c r="AE118"/>
  <c r="AF118"/>
  <c r="AD119"/>
  <c r="AE119"/>
  <c r="AF119" s="1"/>
  <c r="AD120"/>
  <c r="AE120"/>
  <c r="AF120"/>
  <c r="AC117"/>
  <c r="AB117"/>
  <c r="AD111"/>
  <c r="AE111"/>
  <c r="AF111"/>
  <c r="AD112"/>
  <c r="AE112"/>
  <c r="AF112" s="1"/>
  <c r="AD113"/>
  <c r="AE113"/>
  <c r="AF113"/>
  <c r="AD114"/>
  <c r="AE114"/>
  <c r="AF114" s="1"/>
  <c r="AD115"/>
  <c r="AE115"/>
  <c r="AF115"/>
  <c r="AD116"/>
  <c r="AE116"/>
  <c r="AF116" s="1"/>
  <c r="AD109"/>
  <c r="AE109"/>
  <c r="AF109"/>
  <c r="AD110"/>
  <c r="AE110"/>
  <c r="AF110" s="1"/>
  <c r="AB108"/>
  <c r="AC108"/>
  <c r="AD104"/>
  <c r="AE104"/>
  <c r="AF104" s="1"/>
  <c r="AD105"/>
  <c r="AE105"/>
  <c r="AF105"/>
  <c r="AD106"/>
  <c r="AE106"/>
  <c r="AF106" s="1"/>
  <c r="AD107"/>
  <c r="AE107"/>
  <c r="AF107"/>
  <c r="AD100"/>
  <c r="AE100"/>
  <c r="AF100" s="1"/>
  <c r="AD93"/>
  <c r="AE93"/>
  <c r="AF93" s="1"/>
  <c r="AD81"/>
  <c r="AE81"/>
  <c r="AF81" s="1"/>
  <c r="AD82"/>
  <c r="AE82"/>
  <c r="AF82"/>
  <c r="AD83"/>
  <c r="AE83"/>
  <c r="AF83" s="1"/>
  <c r="AD84"/>
  <c r="AE84"/>
  <c r="AF84"/>
  <c r="AB86"/>
  <c r="AC86"/>
  <c r="AB74"/>
  <c r="AC74"/>
  <c r="AD71"/>
  <c r="AE71"/>
  <c r="AF71" s="1"/>
  <c r="AD64"/>
  <c r="AE64"/>
  <c r="AF64" s="1"/>
  <c r="AD65"/>
  <c r="AE65"/>
  <c r="AF65"/>
  <c r="AD66"/>
  <c r="AE66"/>
  <c r="AF66" s="1"/>
  <c r="AD67"/>
  <c r="AE67"/>
  <c r="AF67"/>
  <c r="AD68"/>
  <c r="AE68"/>
  <c r="AF68" s="1"/>
  <c r="AD69"/>
  <c r="AE69"/>
  <c r="AF69"/>
  <c r="AB59"/>
  <c r="AC59"/>
  <c r="AB60"/>
  <c r="AC60"/>
  <c r="AC58"/>
  <c r="AB58"/>
  <c r="AD44"/>
  <c r="AE44"/>
  <c r="AF44" s="1"/>
  <c r="AB43"/>
  <c r="AC43"/>
  <c r="AD32"/>
  <c r="AE32"/>
  <c r="AF32"/>
  <c r="AD33"/>
  <c r="AE33"/>
  <c r="AF33" s="1"/>
  <c r="AD34"/>
  <c r="AE34"/>
  <c r="AF34"/>
  <c r="AD35"/>
  <c r="AE35"/>
  <c r="AF35" s="1"/>
  <c r="AD36"/>
  <c r="AE36"/>
  <c r="AF36"/>
  <c r="AD37"/>
  <c r="AE37"/>
  <c r="AF37" s="1"/>
  <c r="AD38"/>
  <c r="AE38"/>
  <c r="AF38"/>
  <c r="M134"/>
  <c r="I134"/>
  <c r="M125"/>
  <c r="N125"/>
  <c r="O125"/>
  <c r="P125"/>
  <c r="Q125"/>
  <c r="R125"/>
  <c r="S125"/>
  <c r="T125"/>
  <c r="U125"/>
  <c r="M123"/>
  <c r="N123"/>
  <c r="O123"/>
  <c r="P123"/>
  <c r="Q123"/>
  <c r="R123"/>
  <c r="S123"/>
  <c r="T123"/>
  <c r="U123"/>
  <c r="I125"/>
  <c r="I123"/>
  <c r="BN11" i="16" l="1"/>
  <c r="BN18"/>
  <c r="BN20"/>
  <c r="DG200" i="15" l="1"/>
  <c r="CZ200"/>
  <c r="CF200"/>
  <c r="BZ200"/>
  <c r="BT200"/>
  <c r="BM200"/>
  <c r="DN200"/>
  <c r="AE13" i="19" l="1"/>
  <c r="AD13"/>
  <c r="AF13" l="1"/>
  <c r="AE103" l="1"/>
  <c r="AF103" s="1"/>
  <c r="AE102"/>
  <c r="AF102" s="1"/>
  <c r="AE101"/>
  <c r="AF101" s="1"/>
  <c r="AE99"/>
  <c r="AF99" s="1"/>
  <c r="AE98"/>
  <c r="AF98" s="1"/>
  <c r="AE97"/>
  <c r="AF97" s="1"/>
  <c r="AE96"/>
  <c r="AF96" s="1"/>
  <c r="AE95"/>
  <c r="AF95" s="1"/>
  <c r="AE94"/>
  <c r="AF94" s="1"/>
  <c r="AE92"/>
  <c r="AF92" s="1"/>
  <c r="AE91"/>
  <c r="AF91" s="1"/>
  <c r="AE90"/>
  <c r="AF90" s="1"/>
  <c r="AE89"/>
  <c r="AF89" s="1"/>
  <c r="AE88"/>
  <c r="AF88" s="1"/>
  <c r="AE87"/>
  <c r="AF87" s="1"/>
  <c r="AE80"/>
  <c r="AF80" s="1"/>
  <c r="AE79"/>
  <c r="AF79" s="1"/>
  <c r="AE77"/>
  <c r="AF77" s="1"/>
  <c r="AE75"/>
  <c r="AF75" s="1"/>
  <c r="AE70"/>
  <c r="AF70" s="1"/>
  <c r="AE63"/>
  <c r="AF63" s="1"/>
  <c r="AE62"/>
  <c r="AF62" s="1"/>
  <c r="AE57"/>
  <c r="AF57" s="1"/>
  <c r="AE56"/>
  <c r="AF56" s="1"/>
  <c r="AE55"/>
  <c r="AF55" s="1"/>
  <c r="AE50"/>
  <c r="AF50" s="1"/>
  <c r="AE49"/>
  <c r="AF49" s="1"/>
  <c r="AE48"/>
  <c r="AF48" s="1"/>
  <c r="AE47"/>
  <c r="AF47" s="1"/>
  <c r="AE46"/>
  <c r="AF46" s="1"/>
  <c r="AE45"/>
  <c r="AF45" s="1"/>
  <c r="AE31"/>
  <c r="AF31" s="1"/>
  <c r="AE30"/>
  <c r="AF30" s="1"/>
  <c r="AE29"/>
  <c r="AF29" s="1"/>
  <c r="AE28"/>
  <c r="AF28" s="1"/>
  <c r="AE27"/>
  <c r="AF27" s="1"/>
  <c r="AE26"/>
  <c r="AF26" s="1"/>
  <c r="AE25"/>
  <c r="AF25" s="1"/>
  <c r="AE24"/>
  <c r="AF24" s="1"/>
  <c r="AE23"/>
  <c r="AF23" s="1"/>
  <c r="AE22"/>
  <c r="AF22" s="1"/>
  <c r="AE21"/>
  <c r="AF21" s="1"/>
  <c r="AE20"/>
  <c r="AF20" s="1"/>
  <c r="AE19"/>
  <c r="AF19" s="1"/>
  <c r="AE18"/>
  <c r="AF18" s="1"/>
  <c r="AE17"/>
  <c r="AF17" s="1"/>
  <c r="AE16"/>
  <c r="AF16" s="1"/>
  <c r="AE15"/>
  <c r="AF15" s="1"/>
  <c r="AE14"/>
  <c r="AF14" l="1"/>
  <c r="AT43" i="18"/>
  <c r="AD103" i="19"/>
  <c r="AD102"/>
  <c r="AD101"/>
  <c r="AD99"/>
  <c r="AD98"/>
  <c r="AD97"/>
  <c r="AD96"/>
  <c r="AD95"/>
  <c r="AD94"/>
  <c r="AD92"/>
  <c r="AD91"/>
  <c r="AD90"/>
  <c r="AD89"/>
  <c r="AD88"/>
  <c r="AD87"/>
  <c r="AD80"/>
  <c r="AD79"/>
  <c r="AD77"/>
  <c r="AD75"/>
  <c r="AD70"/>
  <c r="AD63"/>
  <c r="AD62"/>
  <c r="AD57"/>
  <c r="AD56"/>
  <c r="AD55"/>
  <c r="AD50"/>
  <c r="AD49"/>
  <c r="AD48"/>
  <c r="AD47"/>
  <c r="AD46"/>
  <c r="AD45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C72"/>
  <c r="AB72"/>
  <c r="AB122"/>
  <c r="BN14" i="16" s="1"/>
  <c r="AT24" i="17"/>
  <c r="AT22"/>
  <c r="AT12"/>
  <c r="BU95" i="8"/>
  <c r="BU77"/>
  <c r="BU71"/>
  <c r="BU55"/>
  <c r="BU18"/>
  <c r="BC61"/>
  <c r="BU67" i="7"/>
  <c r="BU59"/>
  <c r="BU43"/>
  <c r="BU36"/>
  <c r="BU13"/>
  <c r="BC21"/>
  <c r="BU93" i="6"/>
  <c r="BU76"/>
  <c r="BU67"/>
  <c r="BU41"/>
  <c r="BU13"/>
  <c r="AT22"/>
  <c r="AK22"/>
  <c r="AI24" i="5"/>
  <c r="Q26" i="1"/>
  <c r="AC122" i="19" l="1"/>
  <c r="AT31" i="18" s="1"/>
  <c r="AD122" i="19"/>
  <c r="AT37" i="18" s="1"/>
  <c r="AT24"/>
  <c r="AT28" i="17"/>
  <c r="CS200" i="15"/>
  <c r="CL200"/>
  <c r="V125" i="19" l="1"/>
  <c r="V123"/>
  <c r="M122"/>
  <c r="N122"/>
  <c r="O122"/>
  <c r="P122"/>
  <c r="Q122"/>
  <c r="R122"/>
  <c r="S122"/>
  <c r="T122"/>
  <c r="U122"/>
  <c r="V122"/>
  <c r="W122"/>
  <c r="I122"/>
  <c r="W123" l="1"/>
  <c r="W124"/>
  <c r="W125" s="1"/>
</calcChain>
</file>

<file path=xl/sharedStrings.xml><?xml version="1.0" encoding="utf-8"?>
<sst xmlns="http://schemas.openxmlformats.org/spreadsheetml/2006/main" count="2982" uniqueCount="1122">
  <si>
    <t>электрической энергии для потребителей услуг сетевой организации за</t>
  </si>
  <si>
    <t>год</t>
  </si>
  <si>
    <t>Наименование сетевой организации</t>
  </si>
  <si>
    <t>Обосновывающие</t>
  </si>
  <si>
    <t>Продолжительность</t>
  </si>
  <si>
    <t>Количество точек присоединения потребителей услуг</t>
  </si>
  <si>
    <r>
      <t>данные для расчета</t>
    </r>
    <r>
      <rPr>
        <vertAlign val="superscript"/>
        <sz val="10"/>
        <rFont val="Times New Roman"/>
        <family val="1"/>
        <charset val="204"/>
      </rPr>
      <t>1</t>
    </r>
  </si>
  <si>
    <t>прекращения, час.</t>
  </si>
  <si>
    <t>к электрической сети электросетевой организации, шт.</t>
  </si>
  <si>
    <r>
      <t>1</t>
    </r>
    <r>
      <rPr>
        <sz val="8"/>
        <rFont val="Times New Roman"/>
        <family val="1"/>
        <charset val="204"/>
      </rPr>
      <t xml:space="preserve"> В том числе на основе базы актов расследования технологических нарушений за соответствующий месяц.</t>
    </r>
  </si>
  <si>
    <t xml:space="preserve"> Журнал учета текущей информации о прекращении передачи</t>
  </si>
  <si>
    <t>ООО "Новомичуринские Электрические Сети"</t>
  </si>
  <si>
    <t>-</t>
  </si>
  <si>
    <t>электрической энергии</t>
  </si>
  <si>
    <t>число точек присоединения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</si>
  <si>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</si>
  <si>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</si>
  <si>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</si>
  <si>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)</t>
    </r>
  </si>
  <si>
    <t xml:space="preserve"> Расчет показателя средней продолжительности прекращений передачи</t>
  </si>
  <si>
    <t>№</t>
  </si>
  <si>
    <t>Метод определения</t>
  </si>
  <si>
    <t>п/п</t>
  </si>
  <si>
    <t>Показатель</t>
  </si>
  <si>
    <r>
      <t>присоединения (П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)</t>
    </r>
  </si>
  <si>
    <t>потребителей услуг</t>
  </si>
  <si>
    <t>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</si>
  <si>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</si>
  <si>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Характеристики и (или) условия</t>
  </si>
  <si>
    <t>Значение</t>
  </si>
  <si>
    <t>Наименование и реквизиты</t>
  </si>
  <si>
    <r>
      <t>деятельности сетевой организации</t>
    </r>
    <r>
      <rPr>
        <vertAlign val="superscript"/>
        <sz val="10"/>
        <rFont val="Times New Roman"/>
        <family val="1"/>
        <charset val="204"/>
      </rPr>
      <t>1</t>
    </r>
  </si>
  <si>
    <t>характеристики</t>
  </si>
  <si>
    <t>подтверждающих документов</t>
  </si>
  <si>
    <t>(в том числе внутренних</t>
  </si>
  <si>
    <t>документов сетевой</t>
  </si>
  <si>
    <t>организации)</t>
  </si>
  <si>
    <t>Протяженность линий электропередачи</t>
  </si>
  <si>
    <t>в одноцепном выражении (ЛЭП), км</t>
  </si>
  <si>
    <t>1.1</t>
  </si>
  <si>
    <t>Протяженность кабельных линий</t>
  </si>
  <si>
    <t>электропередачи в одноцепном</t>
  </si>
  <si>
    <t>выражении, км</t>
  </si>
  <si>
    <t>2</t>
  </si>
  <si>
    <t>Доля кабельных линий электропередачи</t>
  </si>
  <si>
    <t>в одноцепном выражении от общей</t>
  </si>
  <si>
    <t>протяженности линий электропередачи</t>
  </si>
  <si>
    <t>(Доля КЛ), %</t>
  </si>
  <si>
    <t>3</t>
  </si>
  <si>
    <t>Максимальное за год число точек</t>
  </si>
  <si>
    <t>поставки, шт.</t>
  </si>
  <si>
    <t>4</t>
  </si>
  <si>
    <t>Число разъединителей и выключателей, шт.</t>
  </si>
  <si>
    <t>5</t>
  </si>
  <si>
    <t>Средняя летняя температура, °С</t>
  </si>
  <si>
    <t>6</t>
  </si>
  <si>
    <t>Номер группы (m) территориальной</t>
  </si>
  <si>
    <t>—</t>
  </si>
  <si>
    <t>сетевой организации по показателю</t>
  </si>
  <si>
    <r>
      <t>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</si>
  <si>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7</t>
  </si>
  <si>
    <r>
      <t>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</si>
  <si>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Протяженность линий электропередачи в одноцепном выражении (ЛЭП) —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     Доля кабельных линий электропередачи в одноцепном выражении от общей протяженности линий электропередачи (Доля КЛ), % —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     Число разъединителей и выключателей — совокупное число разъединителей и выключателей территориальной сетевой организации, шт.;
     Средняя летняя температура —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  </r>
  </si>
  <si>
    <t xml:space="preserve"> Данные об экономических и технических характеристиках</t>
  </si>
  <si>
    <t>Реестр электрооборудования</t>
  </si>
  <si>
    <t>Приложение №2 к Договору оказания услуг по передаче электрической энергии (мощности)</t>
  </si>
  <si>
    <r>
      <rPr>
        <sz val="9"/>
        <rFont val="Times New Roman"/>
        <family val="1"/>
        <charset val="204"/>
      </rPr>
      <t>Реестр электрооборудования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(Разъединители, установленные на опорах (линейные разъединители), не учитывались.)</t>
    </r>
  </si>
  <si>
    <t>Сборник Федеральной службы государственной статистики "Регионы России. Основные характеристики субъектов Российской Федерации".</t>
  </si>
  <si>
    <t>Наименование территориальной сетевой организации</t>
  </si>
  <si>
    <t>Параметр (критерий),</t>
  </si>
  <si>
    <r>
      <t>Ф/Пх</t>
    </r>
    <r>
      <rPr>
        <sz val="10"/>
        <rFont val="Times New Roman"/>
        <family val="1"/>
        <charset val="204"/>
      </rPr>
      <t>100,</t>
    </r>
  </si>
  <si>
    <t>Зависи-</t>
  </si>
  <si>
    <t>Оценоч-</t>
  </si>
  <si>
    <t>характеризующий индикатор</t>
  </si>
  <si>
    <t>факти-</t>
  </si>
  <si>
    <t>плано-</t>
  </si>
  <si>
    <t>%</t>
  </si>
  <si>
    <t>мость</t>
  </si>
  <si>
    <t>ный</t>
  </si>
  <si>
    <t>ческое (Ф)</t>
  </si>
  <si>
    <t>вое (П)</t>
  </si>
  <si>
    <t>балл</t>
  </si>
  <si>
    <t>1</t>
  </si>
  <si>
    <t>1. Возможность личного приема заявителей</t>
  </si>
  <si>
    <t>и потребителей услуг уполномоченными</t>
  </si>
  <si>
    <t>должностными лицами территориальной</t>
  </si>
  <si>
    <t>сетевой организации — всего</t>
  </si>
  <si>
    <t>в том числе по критериям:</t>
  </si>
  <si>
    <t>1.1. Количество структурных подразделений</t>
  </si>
  <si>
    <t>прямая</t>
  </si>
  <si>
    <t>по работе с заявителями и потребителями услуг</t>
  </si>
  <si>
    <t>в процентном отношении к общему количеству</t>
  </si>
  <si>
    <t>структурных подразделений</t>
  </si>
  <si>
    <t>1.2. Количество утвержденных территориальной</t>
  </si>
  <si>
    <t>сетевой организацией в установленном порядке</t>
  </si>
  <si>
    <t>организационно-распорядительных документов</t>
  </si>
  <si>
    <t>по вопросам работы с заявителями</t>
  </si>
  <si>
    <t>и потребителями услуг — всего, шт.</t>
  </si>
  <si>
    <t>в том числе:</t>
  </si>
  <si>
    <t>а) регламенты оказания услуг и рассмотрения</t>
  </si>
  <si>
    <t>обращений заявителей и потребителей услуг, шт.</t>
  </si>
  <si>
    <t>б) наличие положения о деятельности</t>
  </si>
  <si>
    <t>структурного подразделения по работе</t>
  </si>
  <si>
    <t>с заявителями и потребителями услуг</t>
  </si>
  <si>
    <t>(наличие — 1, отсутствие — 0), шт.</t>
  </si>
  <si>
    <t>в) должностные инструкции сотрудников,</t>
  </si>
  <si>
    <t>обслуживающих заявителей и потребителей</t>
  </si>
  <si>
    <t>услуг, шт.</t>
  </si>
  <si>
    <t>г) утвержденные территориальной сетевой</t>
  </si>
  <si>
    <t>организацией в установленном порядке формы</t>
  </si>
  <si>
    <t>отчетности о работе с заявителями</t>
  </si>
  <si>
    <t>и потребителями услуг, шт.</t>
  </si>
  <si>
    <t>2. Наличие телефонной связи для обращений</t>
  </si>
  <si>
    <t>потребителей услуг к уполномоченным</t>
  </si>
  <si>
    <t>должностным лицам территориальной</t>
  </si>
  <si>
    <t>сетевой организации</t>
  </si>
  <si>
    <t>2.1. Наличие единого телефонного номера</t>
  </si>
  <si>
    <t>для приема обращений потребителей услуг</t>
  </si>
  <si>
    <t>(наличие — 1, отсутствие — 0)</t>
  </si>
  <si>
    <t>2.2. Наличие информационно-справочной</t>
  </si>
  <si>
    <t>системы для автоматизации обработки</t>
  </si>
  <si>
    <t>обращений потребителей услуг, поступивших</t>
  </si>
  <si>
    <t>по телефону (наличие — 1, отсутствие — 0)</t>
  </si>
  <si>
    <t>2.3. Наличие системы автоинформирования</t>
  </si>
  <si>
    <t>потребителей услуг по телефону,</t>
  </si>
  <si>
    <t>предназначенной для доведения до них типовой</t>
  </si>
  <si>
    <t>информации (наличие — 1, отсутствие — 0)</t>
  </si>
  <si>
    <t>3. Наличие в сети Интернет сайта территориальной</t>
  </si>
  <si>
    <t>сетевой организации с возможностью обмена</t>
  </si>
  <si>
    <t>информацией с потребителями услуг посредством</t>
  </si>
  <si>
    <t>электронной почты (наличие — 1, отсутствие — 0)</t>
  </si>
  <si>
    <t>4. Проведение мероприятий по доведению</t>
  </si>
  <si>
    <t>до сведения потребителей услуг необходимой</t>
  </si>
  <si>
    <t>информации, в том числе путем ее размещения</t>
  </si>
  <si>
    <t>в сети Интернет, на бумажных носителях или</t>
  </si>
  <si>
    <t>иными доступными способами</t>
  </si>
  <si>
    <t>(проведение — 1, отсутствие — 0)</t>
  </si>
  <si>
    <t>5. Простота и доступность схемы обжалования</t>
  </si>
  <si>
    <t>обратная</t>
  </si>
  <si>
    <t>потребителями услуг действий должностных лиц</t>
  </si>
  <si>
    <t>территориальной сетевой организации, по критерию</t>
  </si>
  <si>
    <t>5.1. Общее количество обращений потребителей</t>
  </si>
  <si>
    <t>услуг о проведении консультаций по порядку</t>
  </si>
  <si>
    <t>обжалования действий (бездействия) территориаль-</t>
  </si>
  <si>
    <t>ной сетевой организации в ходе исполнения своих</t>
  </si>
  <si>
    <t>функций, процентов от общего количества</t>
  </si>
  <si>
    <t>поступивших обращений</t>
  </si>
  <si>
    <t>6. Степень полноты, актуальности и достоверности</t>
  </si>
  <si>
    <t>предоставляемой потребителям услуг информации</t>
  </si>
  <si>
    <t>о деятельности территориальной сетевой</t>
  </si>
  <si>
    <t>организации — всего</t>
  </si>
  <si>
    <t>6.1. Общее количество обращений потребителей</t>
  </si>
  <si>
    <t>услуг о проведении консультаций по вопросам</t>
  </si>
  <si>
    <t>деятельности территориальной сетевой</t>
  </si>
  <si>
    <t>организации, процентов от общего количества</t>
  </si>
  <si>
    <t>6.2. Количество обращений потребителей услуг</t>
  </si>
  <si>
    <t>с указанием на отсутствие необходимой</t>
  </si>
  <si>
    <t>информации, которая должна быть раскрыта</t>
  </si>
  <si>
    <t>территориальной сетевой организацией</t>
  </si>
  <si>
    <t>в соответствии с нормативными правовыми</t>
  </si>
  <si>
    <t>актами, процентов от общего количества</t>
  </si>
  <si>
    <t>7. Итого по индикатору информативности</t>
  </si>
  <si>
    <t xml:space="preserve"> Расчет значения индикатора информативности</t>
  </si>
  <si>
    <t>ООО "Новомичуринские Электирические Сети"</t>
  </si>
  <si>
    <t>Параметр (показатель),</t>
  </si>
  <si>
    <t>Ф/Пх100,</t>
  </si>
  <si>
    <t>1. Соблюдение сроков по процедурам</t>
  </si>
  <si>
    <t>взаимодействия с потребителями услуг</t>
  </si>
  <si>
    <t>(заявителями) — всего</t>
  </si>
  <si>
    <t>1.1. Среднее время, затраченное территориальной</t>
  </si>
  <si>
    <t>сетевой организацией на направление проекта</t>
  </si>
  <si>
    <t>договора оказания услуг по передаче электрической</t>
  </si>
  <si>
    <t>энергии потребителю услуг (заявителю), дней</t>
  </si>
  <si>
    <t>1.2. Среднее время, необходимое для оборудования</t>
  </si>
  <si>
    <t>точки поставки приборами учета с момента</t>
  </si>
  <si>
    <t>подачи заявления потребителем услуг:</t>
  </si>
  <si>
    <t>а) для физических лиц, включая индивидуальных</t>
  </si>
  <si>
    <t>предпринимателей, и юридических лиц —</t>
  </si>
  <si>
    <t>субъектов малого и среднего предпринимательства,</t>
  </si>
  <si>
    <t>дней</t>
  </si>
  <si>
    <t>б) для остальных потребителей услуг, дней</t>
  </si>
  <si>
    <t>1.3. Количество случаев отказа от заключения</t>
  </si>
  <si>
    <t>и случаев расторжения потребителем услуг</t>
  </si>
  <si>
    <t>договоров оказания услуг по передаче</t>
  </si>
  <si>
    <t>электрической энергии, процентов от общего</t>
  </si>
  <si>
    <t>количества заключенных территориальной сетевой</t>
  </si>
  <si>
    <t>организацией договоров с потребителями услуг</t>
  </si>
  <si>
    <t>(заявителями), кроме физических лиц</t>
  </si>
  <si>
    <t>2. Соблюдение требований нормативных правовых</t>
  </si>
  <si>
    <t>актов Российской Федерации по поддержанию</t>
  </si>
  <si>
    <t>качества электрической энергии, по критерию</t>
  </si>
  <si>
    <t>2.1. Количество обращений потребителей услуг</t>
  </si>
  <si>
    <t>с указанием на ненадлежащее качество</t>
  </si>
  <si>
    <t>количества поступивших обращений</t>
  </si>
  <si>
    <t>3. Наличие взаимодействия с потребителями услуг</t>
  </si>
  <si>
    <t>при выводе оборудования в ремонт и (или)</t>
  </si>
  <si>
    <t>из эксплуатации</t>
  </si>
  <si>
    <t>3.1. Наличие (отсутствие) установленной процедуры</t>
  </si>
  <si>
    <t>согласования с потребителями услуг графиков</t>
  </si>
  <si>
    <t>вывода электросетевого оборудования в ремонт</t>
  </si>
  <si>
    <t>и (или) из эксплуатации</t>
  </si>
  <si>
    <t>3.2. Количество обращений потребителей услуг</t>
  </si>
  <si>
    <t>с указанием на несогласие введения предлагаемых</t>
  </si>
  <si>
    <t>территориальной сетевой организацией графиков</t>
  </si>
  <si>
    <t>и (или) из эксплуатации, процентов от общего</t>
  </si>
  <si>
    <t>количества поступивших обращений, кроме</t>
  </si>
  <si>
    <t>физических лиц</t>
  </si>
  <si>
    <t>4. Соблюдение требований нормативных правовых</t>
  </si>
  <si>
    <t>актов по защите персональных данных потребителей</t>
  </si>
  <si>
    <t>услуг (заявителей), по критерию</t>
  </si>
  <si>
    <t>4.1. Количество обращений потребителей услуг</t>
  </si>
  <si>
    <t>(заявителей) с указанием на неправомерность</t>
  </si>
  <si>
    <t>использования персональных данных потребителей</t>
  </si>
  <si>
    <t>услуг (заявителей), процентов от общего количества</t>
  </si>
  <si>
    <t>5. Итого по индикатору исполнительности</t>
  </si>
  <si>
    <t xml:space="preserve"> Расчет значения индикатора исполнительности</t>
  </si>
  <si>
    <t>1. Наличие структурного подразделения</t>
  </si>
  <si>
    <t>территориальной сетевой организации по</t>
  </si>
  <si>
    <t>рассмотрению, обработке и принятию мер</t>
  </si>
  <si>
    <t>по обращениям потребителей услуг</t>
  </si>
  <si>
    <t>2. Степень удовлетворения обращений</t>
  </si>
  <si>
    <t>2.1. Общее количество обращений потребителей</t>
  </si>
  <si>
    <t>услуг с указанием на ненадлежащее качество услуг</t>
  </si>
  <si>
    <t>по передаче электрической энергии и обслуживание,</t>
  </si>
  <si>
    <t>процентов от общего количества поступивших</t>
  </si>
  <si>
    <t>обращений</t>
  </si>
  <si>
    <t>2.2. Количество принятых мер по результатам</t>
  </si>
  <si>
    <t>рассмотрения обращений потребителей услуг</t>
  </si>
  <si>
    <t>с указанием на ненадлежащее качество услуг</t>
  </si>
  <si>
    <t>по передаче электрической энергии</t>
  </si>
  <si>
    <t>и обслуживание, процентов от общего</t>
  </si>
  <si>
    <t>2.3. Количество обращений, связанных с неудовлет-</t>
  </si>
  <si>
    <t>воренностью принятыми мерами, указанными</t>
  </si>
  <si>
    <t>в п. 2.2 настоящей формы, поступивших</t>
  </si>
  <si>
    <t>от потребителей услуг в течение 30 рабочих дней</t>
  </si>
  <si>
    <t>после завершения мероприятий, указанных в п. 2.2</t>
  </si>
  <si>
    <t>настоящей формы, процентов от общего количества</t>
  </si>
  <si>
    <t>2.4. Количество обращений потребителей услуг</t>
  </si>
  <si>
    <t>с указанием на ненадлежащее качество услуг,</t>
  </si>
  <si>
    <t>оказываемых территориальной сетевой</t>
  </si>
  <si>
    <t>организацией, поступивших в соответствующий</t>
  </si>
  <si>
    <t>контролирующий орган исполнительной власти,</t>
  </si>
  <si>
    <t>2.5. Количество отзывов и предложений по</t>
  </si>
  <si>
    <t>вопросам деятельности территориальной сетевой</t>
  </si>
  <si>
    <t>организации, поступивших через обратную связь,</t>
  </si>
  <si>
    <t>в процентах от общего количества поступивших</t>
  </si>
  <si>
    <t>2.6. Количество реализованных изменений</t>
  </si>
  <si>
    <t>в деятельности организации, направленных</t>
  </si>
  <si>
    <t>на повышение качества обслуживания</t>
  </si>
  <si>
    <t>потребителей услуг, шт.</t>
  </si>
  <si>
    <t>3. Оперативность реагирования на обращения</t>
  </si>
  <si>
    <t>потребителей услуг — всего</t>
  </si>
  <si>
    <t>3.1. Средняя продолжительность времени принятия</t>
  </si>
  <si>
    <t>мер по результатам обращения потребителя</t>
  </si>
  <si>
    <t>услуг, дней</t>
  </si>
  <si>
    <t>3.2. Взаимодействие территориальной сетевой</t>
  </si>
  <si>
    <t>организации с потребителями услуг с целью</t>
  </si>
  <si>
    <t>получения информации о качестве обслуживания,</t>
  </si>
  <si>
    <t>реализованное посредством:</t>
  </si>
  <si>
    <t>а) письменных опросов, шт. на 1000 потребителей</t>
  </si>
  <si>
    <t>услуг</t>
  </si>
  <si>
    <t>б) электронной связи через сеть Интернет,</t>
  </si>
  <si>
    <t>шт. на 1000 потребителей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</si>
  <si>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</si>
  <si>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  <charset val="204"/>
      </rPr>
      <t>1</t>
    </r>
  </si>
  <si>
    <t>4. Индивидуальность подхода к потребителям</t>
  </si>
  <si>
    <t>услуг льготных категорий, по критерию</t>
  </si>
  <si>
    <t>льготных категорий с указанием на неудовлетво-</t>
  </si>
  <si>
    <t>рительность качества их обслуживания,</t>
  </si>
  <si>
    <t>5. Оперативность возмещения убытков</t>
  </si>
  <si>
    <t>потребителям услуг при несоблюдении</t>
  </si>
  <si>
    <t>обязательств, предусмотренных нормативными</t>
  </si>
  <si>
    <t>правовыми актами и договорами</t>
  </si>
  <si>
    <t>5.1. Средняя продолжительность времени на</t>
  </si>
  <si>
    <t>принятие территориальной сетевой организацией</t>
  </si>
  <si>
    <t>мер по возмещению потребителю услуг убытков,</t>
  </si>
  <si>
    <t>месяцев</t>
  </si>
  <si>
    <t>5.2. Доля потребителей услуг, получивших</t>
  </si>
  <si>
    <t>возмещение убытков, возникших в результате</t>
  </si>
  <si>
    <t>неисполнения (ненадлежащего исполнения)</t>
  </si>
  <si>
    <t>территориальной сетевой организацией своих</t>
  </si>
  <si>
    <t>обязательств, от числа потребителей, в пользу</t>
  </si>
  <si>
    <t>которых было вынесено судебное решение, или</t>
  </si>
  <si>
    <t>возмещение было произведено во внесудебном</t>
  </si>
  <si>
    <t>порядке, процентов</t>
  </si>
  <si>
    <t>6. Итого по индикатору результативность</t>
  </si>
  <si>
    <t>обратной связи</t>
  </si>
  <si>
    <t xml:space="preserve"> Расчет значения индикатора результативности обратной связи</t>
  </si>
  <si>
    <t>рассмотрения заявок на технологическое присоединение к сети</t>
  </si>
  <si>
    <t>в период</t>
  </si>
  <si>
    <t>Наименование сетевой организации (подразделения/филиала)</t>
  </si>
  <si>
    <t>Число, шт.</t>
  </si>
  <si>
    <t>Число заявок на технологическое присоединение к сети, поданных в соответствии</t>
  </si>
  <si>
    <t>с требованиями нормативных правовых актов, по которым сетевой организацией</t>
  </si>
  <si>
    <t>в соответствующий расчетный период направлен проект договора об осуществлении</t>
  </si>
  <si>
    <r>
      <t>технологического присоединения заявителей к сети, шт. (N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</si>
  <si>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технологического присоединения заявителей к сети с нарушением установленных сроков</t>
  </si>
  <si>
    <r>
      <t>его направления, шт. (N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</si>
  <si>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Показатель качества рассмотрения заявок на технологическое присоединение к сети</t>
  </si>
  <si>
    <r>
      <t>(П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</si>
  <si>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 xml:space="preserve"> Отчетные данные для расчета значения показателя качества</t>
  </si>
  <si>
    <t>договоров об осуществлении технологического присоединения заявителей к сети,</t>
  </si>
  <si>
    <t>Число договоров об осуществлении технологического присоединения заявителей к сети,</t>
  </si>
  <si>
    <t>исполненных в соответствующем расчетном периоде, по которым имеется подписанный</t>
  </si>
  <si>
    <r>
      <t>сторонами акт о технологическом присоединении, шт. (N</t>
    </r>
    <r>
      <rPr>
        <vertAlign val="subscript"/>
        <sz val="10"/>
        <rFont val="Times New Roman"/>
        <family val="1"/>
        <charset val="204"/>
      </rPr>
      <t>сд тпр</t>
    </r>
    <r>
      <rPr>
        <sz val="10"/>
        <rFont val="Times New Roman"/>
        <family val="1"/>
        <charset val="204"/>
      </rPr>
      <t>)</t>
    </r>
  </si>
  <si>
    <t>сторонами акт о технологическом присоединении, по которым произошло нарушение</t>
  </si>
  <si>
    <r>
      <t>установленных сроков технологического присоединения, шт. (N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сд тпр</t>
    </r>
    <r>
      <rPr>
        <sz val="10"/>
        <rFont val="Times New Roman"/>
        <family val="1"/>
        <charset val="204"/>
      </rPr>
      <t>)</t>
    </r>
  </si>
  <si>
    <t>Показатель качества исполнения договоров об осуществлении технологического</t>
  </si>
  <si>
    <r>
      <t>присоединения заявителей к сети  (П</t>
    </r>
    <r>
      <rPr>
        <vertAlign val="subscript"/>
        <sz val="10"/>
        <rFont val="Times New Roman"/>
        <family val="1"/>
        <charset val="204"/>
      </rPr>
      <t>нс тпр</t>
    </r>
    <r>
      <rPr>
        <sz val="10"/>
        <rFont val="Times New Roman"/>
        <family val="1"/>
        <charset val="204"/>
      </rPr>
      <t>)</t>
    </r>
  </si>
  <si>
    <t xml:space="preserve"> Отчетные данные для расчета значения показателя качества исполнения</t>
  </si>
  <si>
    <t>антимонопольного законодательства при технологическом присоединении</t>
  </si>
  <si>
    <t>заявителей к электрическим сетям сетевой организации,</t>
  </si>
  <si>
    <t>Число вступивших в законную силу решений антимонопольного органа и (или) суда</t>
  </si>
  <si>
    <t>об установлении нарушений сетевой организацией требований антимонопольного</t>
  </si>
  <si>
    <t>законодательства Российской Федерации в части оказания услуг по технологическому</t>
  </si>
  <si>
    <r>
      <t>присоединению в соответствующем расчетном периоде, шт. (N</t>
    </r>
    <r>
      <rPr>
        <vertAlign val="subscript"/>
        <sz val="10"/>
        <rFont val="Times New Roman"/>
        <family val="1"/>
        <charset val="204"/>
      </rPr>
      <t>н тпр</t>
    </r>
    <r>
      <rPr>
        <sz val="10"/>
        <rFont val="Times New Roman"/>
        <family val="1"/>
        <charset val="204"/>
      </rPr>
      <t>)</t>
    </r>
  </si>
  <si>
    <t>Общее число заявок на технологическое присоединение к сети, поданных заявителями</t>
  </si>
  <si>
    <r>
      <t>в соответствующий расчетный период, десятки шт. (N</t>
    </r>
    <r>
      <rPr>
        <vertAlign val="subscript"/>
        <sz val="10"/>
        <rFont val="Times New Roman"/>
        <family val="1"/>
        <charset val="204"/>
      </rPr>
      <t>очз тпр</t>
    </r>
    <r>
      <rPr>
        <sz val="10"/>
        <rFont val="Times New Roman"/>
        <family val="1"/>
        <charset val="204"/>
      </rPr>
      <t>)</t>
    </r>
  </si>
  <si>
    <t>Показатель соблюдения антимонопольного законодательства при технологическом</t>
  </si>
  <si>
    <r>
      <t>присоединении заявителей к электрическим сетям сетевой организации (П</t>
    </r>
    <r>
      <rPr>
        <vertAlign val="subscript"/>
        <sz val="10"/>
        <rFont val="Times New Roman"/>
        <family val="1"/>
        <charset val="204"/>
      </rPr>
      <t>нпа тпр</t>
    </r>
    <r>
      <rPr>
        <sz val="10"/>
        <rFont val="Times New Roman"/>
        <family val="1"/>
        <charset val="204"/>
      </rPr>
      <t>)</t>
    </r>
  </si>
  <si>
    <t xml:space="preserve"> Отчетные данные для расчета значения показателя соблюдения</t>
  </si>
  <si>
    <t>№ формулы (пункта)</t>
  </si>
  <si>
    <t>методических указаний</t>
  </si>
  <si>
    <t>Показатель средней продолжительности прекращений передачи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</si>
  <si>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п</t>
    </r>
  </si>
  <si>
    <t>Пункт 4.1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</si>
  <si>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</si>
  <si>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тсо</t>
    </r>
  </si>
  <si>
    <t>Оценка достижения показателя уровня надежности</t>
  </si>
  <si>
    <t>Пункт 5
методических указаний</t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</si>
  <si>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</si>
  <si>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t>Оценка достижения показателя уровня качества оказываемых</t>
  </si>
  <si>
    <r>
      <t>услуг, К</t>
    </r>
    <r>
      <rPr>
        <vertAlign val="subscript"/>
        <sz val="10"/>
        <rFont val="Times New Roman"/>
        <family val="1"/>
        <charset val="204"/>
      </rPr>
      <t>кач</t>
    </r>
    <r>
      <rPr>
        <sz val="10"/>
        <rFont val="Times New Roman"/>
        <family val="1"/>
        <charset val="204"/>
      </rPr>
      <t xml:space="preserve"> (организации по управлению единой национальной</t>
    </r>
  </si>
  <si>
    <t>(общероссийской) электрической сетью)</t>
  </si>
  <si>
    <t>------------</t>
  </si>
  <si>
    <t>методических</t>
  </si>
  <si>
    <t>указаний</t>
  </si>
  <si>
    <t>3.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</si>
  <si>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</si>
  <si>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t>4. Оценка достижения показателя уровня</t>
  </si>
  <si>
    <r>
      <t>и качества оказываемых услуг, К</t>
    </r>
    <r>
      <rPr>
        <vertAlign val="subscript"/>
        <sz val="10"/>
        <rFont val="Times New Roman"/>
        <family val="1"/>
        <charset val="204"/>
      </rPr>
      <t>об</t>
    </r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</si>
  <si>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</si>
  <si>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</si>
  <si>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Вид объекта: КЛ, ВЛ, КВЛ, ПС, ТП, РП</t>
  </si>
  <si>
    <t>Вид прекращения передачи электроэнергии (П, А, В)</t>
  </si>
  <si>
    <t>ВСЕГО</t>
  </si>
  <si>
    <t>Код организационной причины аварии</t>
  </si>
  <si>
    <t>Код технической причины повреждения оборудования</t>
  </si>
  <si>
    <t>энергии</t>
  </si>
  <si>
    <t>1-я категория надежности</t>
  </si>
  <si>
    <t>2-я категория надежности</t>
  </si>
  <si>
    <t>3-я категория надежности</t>
  </si>
  <si>
    <t>И</t>
  </si>
  <si>
    <t>х</t>
  </si>
  <si>
    <t>0; 1</t>
  </si>
  <si>
    <t>П</t>
  </si>
  <si>
    <t>0</t>
  </si>
  <si>
    <t>— по аварийным ограничениям</t>
  </si>
  <si>
    <t>А</t>
  </si>
  <si>
    <t>— по внерегламентным отключениям</t>
  </si>
  <si>
    <t>В</t>
  </si>
  <si>
    <t>В1</t>
  </si>
  <si>
    <t xml:space="preserve">передачи электрической энергии произошедших на объектах сетевой организации </t>
  </si>
  <si>
    <t xml:space="preserve"> Журнал учета данных первичной информации по всем прекращениям</t>
  </si>
  <si>
    <t>Наименование структурной единицы
сетевой организации</t>
  </si>
  <si>
    <t>Наименование вышестоящего центра
питания относительно вторичного
уровня присоединения при нормальной
схеме электроснабжения (при наличии)</t>
  </si>
  <si>
    <t>Диспетчерское наименование ЛЭП от
вышестоящего центра питания до объекта
электросетевого хозяйства определенного
вторичным уровнем напряжения</t>
  </si>
  <si>
    <t>Первичный уровень</t>
  </si>
  <si>
    <t>Количество точек поставки потребителей услуг сетевой организации,</t>
  </si>
  <si>
    <t>присоединения</t>
  </si>
  <si>
    <t>присоединенных к первичному уровню присоединения, шт.</t>
  </si>
  <si>
    <t>Диспетчерское наименование
ПС, ТП, РП</t>
  </si>
  <si>
    <t>Высший класс напряжения, кВ</t>
  </si>
  <si>
    <t>Диспетчерское наименование
ВЛ, КЛ, КВЛ</t>
  </si>
  <si>
    <t>Класс напряжения, кВ</t>
  </si>
  <si>
    <t>Всего</t>
  </si>
  <si>
    <t>В разделении категорий</t>
  </si>
  <si>
    <t>В разделении уровней напряжения</t>
  </si>
  <si>
    <t>Смежные сетевые организации
и производители электрической
энергии</t>
  </si>
  <si>
    <t>надежности потребителей</t>
  </si>
  <si>
    <t>ЭПУ потребителей электрической</t>
  </si>
  <si>
    <t>ВН (110 кВ и выше)</t>
  </si>
  <si>
    <t>СН1 (35 кВ)</t>
  </si>
  <si>
    <t>СН2 (6—20 кВ)</t>
  </si>
  <si>
    <t>НН (ниже 1 кВ)</t>
  </si>
  <si>
    <t>ВЛ</t>
  </si>
  <si>
    <t>ПУ</t>
  </si>
  <si>
    <t>ПС Новомичуринск 220/110/35/10</t>
  </si>
  <si>
    <t>Вторичный уровень</t>
  </si>
  <si>
    <t xml:space="preserve"> присоединения</t>
  </si>
  <si>
    <t>Ведомость присоединений потребителей услуг сетевой организации ООО "НЭС"</t>
  </si>
  <si>
    <t>оказываемых услуг сетевой организации</t>
  </si>
  <si>
    <r>
      <t>электрической энергии  (П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</si>
  <si>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)</t>
    </r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</si>
  <si>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</si>
  <si>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Показатель средней частоты прекращений передачи</t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</si>
  <si>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</si>
  <si>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t>Показатель уровня качества осуществляемого технологического</t>
  </si>
  <si>
    <t>7 или 12</t>
  </si>
  <si>
    <t xml:space="preserve">Показатель уровня качества обслуживания потребителей </t>
  </si>
  <si>
    <r>
      <t>услуг территориальными сетевыми организациями (П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</si>
  <si>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</si>
  <si>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saidi</t>
    </r>
  </si>
  <si>
    <t>Пункт 4.2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</si>
  <si>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saifi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</si>
  <si>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</si>
  <si>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</si>
  <si>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r>
      <t>услуг, К</t>
    </r>
    <r>
      <rPr>
        <vertAlign val="subscript"/>
        <sz val="10"/>
        <rFont val="Times New Roman"/>
        <family val="1"/>
        <charset val="204"/>
      </rPr>
      <t>кач1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</si>
  <si>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кач2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</si>
  <si>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кач3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</si>
  <si>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t>---------</t>
  </si>
  <si>
    <t>--------</t>
  </si>
  <si>
    <t>и качества оказываемых услуг</t>
  </si>
  <si>
    <t>№ пункта</t>
  </si>
  <si>
    <t>1. Оценка достижения показателя уровня</t>
  </si>
  <si>
    <t>пункт 5</t>
  </si>
  <si>
    <t>2.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</si>
  <si>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</si>
  <si>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</si>
  <si>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</si>
  <si>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</t>
    </r>
  </si>
  <si>
    <t>5.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</si>
  <si>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кач1</t>
    </r>
  </si>
  <si>
    <t>6.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</si>
  <si>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кач2</t>
    </r>
  </si>
  <si>
    <t>7.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</si>
  <si>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кач3</t>
    </r>
  </si>
  <si>
    <t>8. Обобщенный показатель уровня надежности</t>
  </si>
  <si>
    <t xml:space="preserve"> Показатели уровня надежности и уровня качества</t>
  </si>
  <si>
    <t xml:space="preserve"> Расчет обобщенного показателя уровня надежности</t>
  </si>
  <si>
    <t>для территориальных сетевых организаций и организацией по управлению единой</t>
  </si>
  <si>
    <t>национальной (общероссийской) электрической сетью, чей долгосрочный период</t>
  </si>
  <si>
    <t>регулирования начался после 2018 года</t>
  </si>
  <si>
    <t>№ п/п</t>
  </si>
  <si>
    <t>Наименование составляющей показателя</t>
  </si>
  <si>
    <t>Максимальное за расчетный период регулирования</t>
  </si>
  <si>
    <t>число точек поставки сетевой организации, шт.,</t>
  </si>
  <si>
    <t>в том числе в разбивке по уровням напряжения: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</si>
  <si>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</si>
  <si>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</si>
  <si>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</si>
  <si>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</si>
  <si>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</si>
  <si>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</si>
  <si>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</si>
  <si>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r>
      <t>Средняя продолжительность прекращения
передачи электрической энергии
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час.</t>
    </r>
  </si>
  <si>
    <r>
      <t>Средняя частота прекращений передачи
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</si>
  <si>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r>
      <t>Средняя продолжительность прекращения
передачи электрической энергии
при проведении ремонтных работ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час.</t>
    </r>
  </si>
  <si>
    <r>
      <t>Средняя частота прекращений передачи
электрической энергии при проведении
ремонтных работ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</si>
  <si>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t xml:space="preserve"> Расчет индикативного показателя уровня надежности оказываемых услуг</t>
  </si>
  <si>
    <t>ТП</t>
  </si>
  <si>
    <t>3.4.9.3</t>
  </si>
  <si>
    <t>КЛ</t>
  </si>
  <si>
    <t>3.4.9.1</t>
  </si>
  <si>
    <t>3.4.12.3</t>
  </si>
  <si>
    <t>4.21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</si>
  <si>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</si>
  <si>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</si>
  <si>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</si>
  <si>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</si>
  <si>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</si>
  <si>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</si>
  <si>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</si>
  <si>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</si>
  <si>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</si>
  <si>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</si>
  <si>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</si>
  <si>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</si>
  <si>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</si>
  <si>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</si>
  <si>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</si>
  <si>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</si>
  <si>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</si>
  <si>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</si>
  <si>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</si>
  <si>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СН2 (6-20 кВ)</t>
  </si>
  <si>
    <t>НН (0,22-1 кВ)</t>
  </si>
  <si>
    <t>3.4.12.5</t>
  </si>
  <si>
    <t>4.12</t>
  </si>
  <si>
    <t>3.4.8.4</t>
  </si>
  <si>
    <t>№18 РП-НВП</t>
  </si>
  <si>
    <t>№15 ПС Новомичуринск</t>
  </si>
  <si>
    <t>10 (10.5)</t>
  </si>
  <si>
    <t>№ 6 ПС Новомичуринск</t>
  </si>
  <si>
    <t>0.38</t>
  </si>
  <si>
    <t>№ 8 ПС Новомичуринск</t>
  </si>
  <si>
    <t>ВЛ 10 (10.5) кВ</t>
  </si>
  <si>
    <t>3.4.8.5</t>
  </si>
  <si>
    <t>ИТОГО по всем прекращениям передачи электрической энергии за отчетный период:</t>
  </si>
  <si>
    <t>— по ограничениям, связанным с проведением ремонтных работ</t>
  </si>
  <si>
    <t>— по внерегламентным отключениям, учитываемым при расчете показателей надежности, в том числе индикативных  показателей надежности</t>
  </si>
  <si>
    <t xml:space="preserve">КВЛ 10 кВ Ф.№ 4 от ПС Новомичуринск </t>
  </si>
  <si>
    <t xml:space="preserve">КВЛ 10 кВ Ф.№ 3 от ПС Новомичуринск </t>
  </si>
  <si>
    <t>РП-"НВП"</t>
  </si>
  <si>
    <t xml:space="preserve">КЛ 0,4 кВ Ф.№ 2яч.№2 ТП-8 </t>
  </si>
  <si>
    <t>РП-"НВП"; Ф. №7 от РП-"НВП";ТП-12</t>
  </si>
  <si>
    <t>для саиди</t>
  </si>
  <si>
    <t>для саифи</t>
  </si>
  <si>
    <t>для саиди рем</t>
  </si>
  <si>
    <t>для саифи рем</t>
  </si>
  <si>
    <t>Генеральный директор ООО "НЭС"</t>
  </si>
  <si>
    <t>Литрвинов Р.А.</t>
  </si>
  <si>
    <t>Должность</t>
  </si>
  <si>
    <t>Ф. И. О.</t>
  </si>
  <si>
    <t>Подпись</t>
  </si>
  <si>
    <t>Литвинов Р.А.</t>
  </si>
  <si>
    <t>ТП-4</t>
  </si>
  <si>
    <t>ТП-20</t>
  </si>
  <si>
    <t>РП-"НВП"; Ф. №6 от РП-"НВП";ТП-8</t>
  </si>
  <si>
    <t>ПС</t>
  </si>
  <si>
    <t>Строителей, 39</t>
  </si>
  <si>
    <t>ПС Скопин 110/10/6</t>
  </si>
  <si>
    <t>ВЛ 110 кВ Стекольная-Скопин</t>
  </si>
  <si>
    <t>ВЛ 110 кВ Мшанка-Стекольная</t>
  </si>
  <si>
    <t xml:space="preserve">КВЛ 10 кВ Ф.№ 10 от ПС Новомичуринск </t>
  </si>
  <si>
    <t xml:space="preserve">КВЛ 10 кВ Ф.№ 6 от ПС Новомичуринск </t>
  </si>
  <si>
    <t xml:space="preserve">КВЛ 10 кВ Ф.№ 7 от ПС Новомичуринск </t>
  </si>
  <si>
    <t xml:space="preserve">ВЛ 10 кВ отпайка от Ф.№ 8 от ПС Новомичуринск </t>
  </si>
  <si>
    <t>ПС Мшанка 110/27,5/10</t>
  </si>
  <si>
    <t>ПС Стекольная 110/10/6 (Т-1)</t>
  </si>
  <si>
    <t>ПС Стекольная 110/10/6 (Т-2)</t>
  </si>
  <si>
    <t xml:space="preserve">КВЛ 10 кВ Ф.№ 15 от ПС Новомичуринск </t>
  </si>
  <si>
    <t xml:space="preserve">КВЛ 10 кВ Ф.№ 16 от ПС Новомичуринск </t>
  </si>
  <si>
    <t xml:space="preserve">КВЛ 10 кВ Ф.№ 18 от ПС Новомичуринск </t>
  </si>
  <si>
    <r>
      <t>РП-"НВП"; Ф. №19 от РП-"НВП";</t>
    </r>
    <r>
      <rPr>
        <u/>
        <sz val="9"/>
        <rFont val="Times New Roman"/>
        <family val="1"/>
        <charset val="204"/>
      </rPr>
      <t>ТП-7</t>
    </r>
  </si>
  <si>
    <t xml:space="preserve">КЛ 0,4 кВ Ф № 2 0,4 кВ от яч.№ 1 ТП – 7 </t>
  </si>
  <si>
    <t>Строителей, 38</t>
  </si>
  <si>
    <t xml:space="preserve">КЛ 0,4 кВ Ф № 3 0,4 кВ от яч.№ 1 ТП – 7  </t>
  </si>
  <si>
    <t>Волкова, 2</t>
  </si>
  <si>
    <t xml:space="preserve">КЛ 0,4 кВ Ф № 1 0,4 кВ от яч.№ 3 ТП – 7  </t>
  </si>
  <si>
    <t>Строителей, 33а ввод1</t>
  </si>
  <si>
    <t xml:space="preserve">КЛ 0,4 кВ Ф № Ф № 2 0,4 кВ от яч.№ 3 ТП – 7  </t>
  </si>
  <si>
    <t xml:space="preserve">КЛ 0,4 кВ Ф № 3 0,4 кВ от яч.№ 3 ТП – 7    </t>
  </si>
  <si>
    <t>Строителей, 33а ввод2</t>
  </si>
  <si>
    <t xml:space="preserve">КЛ 0,4 кВ Ф № 4 0,4 кВ от яч.№ 3 ТП – 7   </t>
  </si>
  <si>
    <t>Волкова, 8</t>
  </si>
  <si>
    <t xml:space="preserve">КЛ 0,4 кВ Ф № 1 0,4 кВ от яч.№ 6 ТП – 7  </t>
  </si>
  <si>
    <t>Волкова, 4/12</t>
  </si>
  <si>
    <t xml:space="preserve">КЛ 0,4 кВ Ф № 2 0,4 кВ от яч.№ 6 ТП – 7    </t>
  </si>
  <si>
    <t>Строителей, 31</t>
  </si>
  <si>
    <t xml:space="preserve">КЛ 0,4 кВ Ф № 3 0,4 кВ от яч.№ 6 ТП – 7  </t>
  </si>
  <si>
    <t>Строителей, 33</t>
  </si>
  <si>
    <t>ВЛ 0,4 кВ Ф. №4 0,4 кВ от яч.№6 ТП-7</t>
  </si>
  <si>
    <t>ул. освещение</t>
  </si>
  <si>
    <r>
      <t>РП-"НВП"; Ф. №19 от РП-"НВП";</t>
    </r>
    <r>
      <rPr>
        <u/>
        <sz val="9"/>
        <rFont val="Times New Roman"/>
        <family val="1"/>
        <charset val="204"/>
      </rPr>
      <t>ТП-6</t>
    </r>
  </si>
  <si>
    <t xml:space="preserve">КЛ 0,4 кВ Ф. Ф № 4 0,4 кВ от яч.№ 4 ТП – 6 </t>
  </si>
  <si>
    <t>Волкова, 16</t>
  </si>
  <si>
    <t xml:space="preserve">КЛ 0,4 кВ Ф № 2 0,4 кВ от яч.№ 6 ТП – 6  </t>
  </si>
  <si>
    <t>Волкова, 18 ввод1</t>
  </si>
  <si>
    <t>Волкова, 18 ввод2</t>
  </si>
  <si>
    <t xml:space="preserve">КЛ 0,4 кВ Ф № 3 0,4 кВ от яч.№ 2 ТП – 8   </t>
  </si>
  <si>
    <t>Строителей, 37</t>
  </si>
  <si>
    <t xml:space="preserve">КЛ 0,4 кВ Ф № 4 0,4 кВ от яч.№ 2 ТП – 8     </t>
  </si>
  <si>
    <t>Строителей, 35</t>
  </si>
  <si>
    <t xml:space="preserve">КЛ 0,4 кВ Ф № 2 0,4 кВ от яч.№ 5 ТП – 8      </t>
  </si>
  <si>
    <t>Строителей, 43/1</t>
  </si>
  <si>
    <t xml:space="preserve">КЛ 0,4 кВ Ф № 3 0,4 кВ от яч.№ 5 ТП – 8        </t>
  </si>
  <si>
    <t>Строителей, 41</t>
  </si>
  <si>
    <t xml:space="preserve">КЛ 0,4 кВ Ф № 4 0,4 кВ от яч.№ 5 ТП – 8          </t>
  </si>
  <si>
    <t xml:space="preserve"> Промышленная, 3 </t>
  </si>
  <si>
    <t>ТП-7</t>
  </si>
  <si>
    <t xml:space="preserve">КЛ 10 кВ Ф. №19 от РП-"НВП" </t>
  </si>
  <si>
    <t xml:space="preserve">КЛ 10 кВ Ф. №3 от ТП-6 </t>
  </si>
  <si>
    <t>ТП-6</t>
  </si>
  <si>
    <t xml:space="preserve">КЛ 10 кВ Ф № 2 ТП – 8          </t>
  </si>
  <si>
    <t>ТП-10</t>
  </si>
  <si>
    <t xml:space="preserve">КЛ 10 кВ Ф. №7 от РП-"НВП"          </t>
  </si>
  <si>
    <t>ТП-16 Т-1</t>
  </si>
  <si>
    <t xml:space="preserve">КЛ 10 кВ Ф. №18 от РП-"НВП"          </t>
  </si>
  <si>
    <t>ТП-16 Т-2</t>
  </si>
  <si>
    <t>ТП-18</t>
  </si>
  <si>
    <t>ПАО "ОГК-2" филиал Рязанская ГРЭС</t>
  </si>
  <si>
    <t xml:space="preserve">ВЛ 6 кВ Ф.№ 9 от КРУ РГРЭС </t>
  </si>
  <si>
    <t>КЛ 6 кВ секция 3А; ячейка № 13</t>
  </si>
  <si>
    <t>КТП-23 (ТРГ)</t>
  </si>
  <si>
    <t>ВЛ 10 кВ Ф. №13 от КТП-23 (ТРГ)</t>
  </si>
  <si>
    <t>КЛ 6 кВ секция 3А яч. 5 и секция 4Б яч.5</t>
  </si>
  <si>
    <t>КТП-5</t>
  </si>
  <si>
    <t>РП-"НВП"; Ф. №18 от РП-"НВП";ТП-3</t>
  </si>
  <si>
    <t xml:space="preserve">КЛ 0,4 кВ Ф № 1 0,4 кВ от яч.№ 2 ТП – 3           </t>
  </si>
  <si>
    <t xml:space="preserve"> Волкова, 1, 3/10</t>
  </si>
  <si>
    <t xml:space="preserve">КЛ 0,4 кВ Ф № 3 0,4 кВ от яч.№ 2 ТП – 3           </t>
  </si>
  <si>
    <t xml:space="preserve"> Строителей, 25 д/с №2</t>
  </si>
  <si>
    <t xml:space="preserve">КЛ 0,4 кВ Ф № 4 0,4 кВ от яч.№ 2 ТП – 3            </t>
  </si>
  <si>
    <t xml:space="preserve"> Строителей, 23</t>
  </si>
  <si>
    <t xml:space="preserve">КЛ 0,4 кВ Ф № 1 0,4 кВ от яч.№ 5 ТП – 3              </t>
  </si>
  <si>
    <t>Волкова, 15</t>
  </si>
  <si>
    <t xml:space="preserve">КЛ 0,4 кВ Ф № 2 0,4 кВ от яч.№ 5 ТП – 3             </t>
  </si>
  <si>
    <t>Волкова, 7</t>
  </si>
  <si>
    <t xml:space="preserve">КЛ 0,4 кВ Ф № 3 0,4 кВ от яч.№ 5 ТП – 3               </t>
  </si>
  <si>
    <t xml:space="preserve">КВЛ 10 кВ Ф.№1 от ПС Новомичуринск </t>
  </si>
  <si>
    <t xml:space="preserve">КВЛ 10 кВ Ф.№12 от ПС Новомичуринск </t>
  </si>
  <si>
    <t>Строителей,27/5, Волкова 19</t>
  </si>
  <si>
    <t xml:space="preserve">КЛ 0,4 кВ Ф № 1 0,4 кВ от яч.№ 6 ТП – 3               </t>
  </si>
  <si>
    <t>Волкова, 17</t>
  </si>
  <si>
    <t xml:space="preserve">КЛ 0,4 кВ Ф № 2а 0,4 кВ от яч.№ 6 ТП – 3               </t>
  </si>
  <si>
    <t xml:space="preserve">КЛ 0,4 кВ Ф № 3 0,4 кВ от яч.№ 6 ТП –3               </t>
  </si>
  <si>
    <t>Волкова 1 «А» «Родничек»</t>
  </si>
  <si>
    <t xml:space="preserve">КЛ 0,4 кВ Ф № 4 0,4 кВ от яч.№ 6 ТП – 3                 </t>
  </si>
  <si>
    <t>Волкова, 11</t>
  </si>
  <si>
    <t xml:space="preserve">ВЛ 0,4 кВ Ф № 2б 0,4 кВ от яч.№ 6 ТП – 3                  </t>
  </si>
  <si>
    <t>Уличное осв.</t>
  </si>
  <si>
    <t>Волкова, 9</t>
  </si>
  <si>
    <t>РП-"НВП"; Ф. №18 от РП-"НВП";ТП-5</t>
  </si>
  <si>
    <t xml:space="preserve">КЛ 0,4 кВ Ф № 4 0,4 кВ от яч.№ 2 ТП – 5                  </t>
  </si>
  <si>
    <t>Смирягина, 2/21</t>
  </si>
  <si>
    <t xml:space="preserve">КЛ 0,4 кВ Ф № 1 0,4 кВ от яч.№ 4  ТП – 5                    </t>
  </si>
  <si>
    <t>Смирягина,4</t>
  </si>
  <si>
    <t xml:space="preserve">КЛ 0,4 кВ Ф № 2 0,4 кВ от яч.№ 4 ТП – 5                    </t>
  </si>
  <si>
    <t>Смирягина, 6</t>
  </si>
  <si>
    <t xml:space="preserve">КЛ 0,4 кВ Ф № 4 0,4 кВ от яч.№ 4 ТП –5                      </t>
  </si>
  <si>
    <t xml:space="preserve">Смирягина,18             школа № 1 </t>
  </si>
  <si>
    <t>РП-"НВП"; Ф. №18 от РП-"НВП";ТП-1</t>
  </si>
  <si>
    <t xml:space="preserve">КЛ 0,4 кВ Ф № 1 0,4 кВ от яч.№ 2 ТП – 1                       </t>
  </si>
  <si>
    <t>Энергетиков, 16</t>
  </si>
  <si>
    <t xml:space="preserve">КЛ 0,4 кВ Ф № 2 0,4 кВ от яч.№ 2 ТП – 1                         </t>
  </si>
  <si>
    <t>Волкова, 23</t>
  </si>
  <si>
    <t xml:space="preserve">КЛ 0,4 кВ Ф № 3 0,4 кВ от яч.№ 2 ТП – 1                         </t>
  </si>
  <si>
    <t>Энергетиков,18</t>
  </si>
  <si>
    <t xml:space="preserve">КЛ 0,4 кВ Ф № 4 0,4 кВ от яч.№ 2 ТП – 1                         </t>
  </si>
  <si>
    <t xml:space="preserve">КЛ 0,4 кВ Ф № 1 0,4 кВ от яч.№ 5 ТП – 1                           </t>
  </si>
  <si>
    <t>Волкова, 25</t>
  </si>
  <si>
    <t xml:space="preserve">КЛ 0,4 кВ Ф № 2 0,4 кВ от яч.№ 5 ТП – 1                             </t>
  </si>
  <si>
    <t xml:space="preserve">КЛ 0,4 кВ Ф № 3 0,4 кВ от яч.№ 5 ТП – 1                              </t>
  </si>
  <si>
    <t>Волкова, 21</t>
  </si>
  <si>
    <t xml:space="preserve">КЛ 0,4 кВ Ф № 4 0,4 кВ от яч.№ 5 ТП – 1                                </t>
  </si>
  <si>
    <t>Энергетиков, 24</t>
  </si>
  <si>
    <t xml:space="preserve">КЛ 0,4 кВ Ф № 4 0,4 кВ от яч.№ 6 ТП – 1                                </t>
  </si>
  <si>
    <t>Энергетиков, 26/27 ввод №2</t>
  </si>
  <si>
    <t xml:space="preserve">КЛ 0,4 кВ Ф № 2 0,4 кВ от яч.№ 7 ТП – 1                                 </t>
  </si>
  <si>
    <t>17 «Д»</t>
  </si>
  <si>
    <t xml:space="preserve">КЛ 0,4 кВ Ф № 4 0,4 кВ от яч.№ 7 ТП – 1                                 </t>
  </si>
  <si>
    <t>Энергетиков 26/27 ввод № 1</t>
  </si>
  <si>
    <t xml:space="preserve">ВЛ 0,4 кВ Ф № 3 0,4 кВ от яч.№ 6 ТП – 1                                  </t>
  </si>
  <si>
    <t>уличное освещение</t>
  </si>
  <si>
    <t>Энергетиков, 20 ввод № 1 (д/с №3)</t>
  </si>
  <si>
    <t>Энергетиков, 20 ввод № 2 (д/с №3)</t>
  </si>
  <si>
    <t xml:space="preserve">ИП Конини (38 попугаев) </t>
  </si>
  <si>
    <t>РП-"НВП"; Ф. №18 от РП-"НВП";ТП-2</t>
  </si>
  <si>
    <t xml:space="preserve">КЛ 0,4 кВ Ф № 1 0,4 кВ от яч.№ 4 ТП – 2                                   </t>
  </si>
  <si>
    <t>Энергетиков,12</t>
  </si>
  <si>
    <t xml:space="preserve">КЛ 0,4 кВ Ф № 2 0,4 кВ от яч.№ 4 ТП –2                                     </t>
  </si>
  <si>
    <t>Смирягина,12</t>
  </si>
  <si>
    <t xml:space="preserve">КЛ 0,4 кВ Ф № 1 0,4 кВ от яч.№ 5  ТП –  2                                     </t>
  </si>
  <si>
    <t>Смирягина,20</t>
  </si>
  <si>
    <t xml:space="preserve">КЛ 0,4 кВ Ф № 2 0,4 кВ от яч.№ 5 ТП – 2                                       </t>
  </si>
  <si>
    <t>Смирягина, 14</t>
  </si>
  <si>
    <t xml:space="preserve">КЛ 0,4 кВ Ф № 1 0,4 кВ от яч.№6 ТП –2                                        </t>
  </si>
  <si>
    <t>Смирягина,10</t>
  </si>
  <si>
    <t xml:space="preserve">КЛ 0,4 кВ Ф № 2 0,4 кВ от яч.№ 6 ТП – 2                                        </t>
  </si>
  <si>
    <t>Смирягина, 16</t>
  </si>
  <si>
    <t xml:space="preserve">КЛ 0,4 кВ Ф № 3 0,4 кВ от яч.№6 ТП – 2                                          </t>
  </si>
  <si>
    <t>Смирягина, 8 (ввод1)</t>
  </si>
  <si>
    <t xml:space="preserve">КЛ 0,4 кВ Ф № 4 0,4 кВ от яч.№6 ТП – 2                                           </t>
  </si>
  <si>
    <t>Смирягина, 8 (ввод 2)</t>
  </si>
  <si>
    <t xml:space="preserve">КЛ 0,4 кВ Ф № 4 0,4 кВ от яч.№7 ТП – 2                                            </t>
  </si>
  <si>
    <t>Смирягина, 8 (ввод 3)</t>
  </si>
  <si>
    <r>
      <t>РП-"НВП"; Ф. №18 от РП-"НВП";</t>
    </r>
    <r>
      <rPr>
        <u/>
        <sz val="9"/>
        <rFont val="Times New Roman"/>
        <family val="1"/>
        <charset val="204"/>
      </rPr>
      <t>ТП-16(Т-2)</t>
    </r>
  </si>
  <si>
    <t xml:space="preserve">КЛ 0,4 кВ Ф № 1 0,4 кВ от яч.№ 2 ТП – 16                                             </t>
  </si>
  <si>
    <t>Смирягина, 33</t>
  </si>
  <si>
    <t xml:space="preserve">КЛ 0,4 кВ Ф № 4 0,4 кВ от яч.№ 2 ТП – 16                                             </t>
  </si>
  <si>
    <t>ОАО «Сбербанк России»</t>
  </si>
  <si>
    <t xml:space="preserve">КЛ 0,4 кВ Ф № 2 0,4 кВ от яч.№ 7 ТП – 16                                               </t>
  </si>
  <si>
    <t>Смирягина 23 ввод 1</t>
  </si>
  <si>
    <t xml:space="preserve">КЛ 0,4 кВ Ф № 4 0,4 кВ от яч.№ 7 ТП – 16                                                 </t>
  </si>
  <si>
    <r>
      <t>РП-"НВП"; Ф. №7 от РП-"НВП";</t>
    </r>
    <r>
      <rPr>
        <u/>
        <sz val="9"/>
        <rFont val="Times New Roman"/>
        <family val="1"/>
        <charset val="204"/>
      </rPr>
      <t>ТП-16(Т-1)</t>
    </r>
  </si>
  <si>
    <t xml:space="preserve">КЛ 0,4 кВ Ф № 1 0,4 кВ от яч.№ 5 ТП – 16                                                 </t>
  </si>
  <si>
    <t>Смирягмна, 29 (д/с №6)</t>
  </si>
  <si>
    <t xml:space="preserve">КЛ 0,4 кВ Ф № 2 0,4 кВ от яч.№ 5 ТП – 16                                                  </t>
  </si>
  <si>
    <t>Энергетиков, 14</t>
  </si>
  <si>
    <t xml:space="preserve">КЛ 0,4 кВ Ф № 4 0,4 кВ от яч.№ 5 ТП – 16                                                  </t>
  </si>
  <si>
    <t>Энергетиков, 10</t>
  </si>
  <si>
    <t xml:space="preserve">КЛ 0,4 кВ Ф № 1 0,4 кВ от яч.№ 2 ТП – 17                                                  </t>
  </si>
  <si>
    <t>Энергетиков, 4 ввод 1</t>
  </si>
  <si>
    <t xml:space="preserve">КЛ 0,4 кВ Ф № 2 0,4 кВ от яч.№ 2 ТП – 17                                                  </t>
  </si>
  <si>
    <t>Энергетиков, 4 ввод 2</t>
  </si>
  <si>
    <t xml:space="preserve">КЛ 0,4 кВ Ф № 3 0,4 кВ от яч.№ 2 ТП – 17                                                 </t>
  </si>
  <si>
    <t>Энергетиков, 6 ввод 1</t>
  </si>
  <si>
    <t xml:space="preserve">КЛ 0,4 кВ Ф № 4 0,4 кВ от яч.№ 2 ТП – 17                                                  </t>
  </si>
  <si>
    <t>Комсомольская, 6 школа №2</t>
  </si>
  <si>
    <t xml:space="preserve">КЛ 0,4 кВ Ф № 1 0,4 кВ от яч.№ 5 ТП – 17                                                    </t>
  </si>
  <si>
    <t>Энергетиков, 6 ввод 2</t>
  </si>
  <si>
    <t xml:space="preserve">КЛ 0,4 кВ Ф № 4 0,4 кВ от яч.№ 5 ТП – 17                                                      </t>
  </si>
  <si>
    <t xml:space="preserve">КЛ 0,4 кВ Ф № 1 0,4 кВ от яч.№ 6 ТП – 17                                                        </t>
  </si>
  <si>
    <t>Энергетиков, 8</t>
  </si>
  <si>
    <t xml:space="preserve">КЛ 0,4 кВ Ф № 2 0,4 кВ от яч.№ 6 ТП – 17                                                          </t>
  </si>
  <si>
    <t>Комсомольская, 16 ввод 1</t>
  </si>
  <si>
    <t xml:space="preserve">КЛ 0,4 кВ Ф № 4 0,4 кВ от яч.№ 6 ТП – 17                                                           </t>
  </si>
  <si>
    <t>Комсомольская, 14 ввод 1</t>
  </si>
  <si>
    <t xml:space="preserve">КЛ 0,4 кВ Ф № 1 0,4 кВ от яч.№ 7 ТП – 17                                                             </t>
  </si>
  <si>
    <t>Комсомольская, 14 ввод 2</t>
  </si>
  <si>
    <t>Комсомольская, 16 ввод 2</t>
  </si>
  <si>
    <t xml:space="preserve">КЛ 0,4 кВ Ф № 4 0,4 кВ от яч.№ 7 ТП – 17                                                               </t>
  </si>
  <si>
    <t xml:space="preserve">ВЛ 0,4 кВ Ф № 2 0,4 кВ от яч.№ 5 ТП – 17                                                                </t>
  </si>
  <si>
    <t>улич. освещение</t>
  </si>
  <si>
    <r>
      <t>РП-"НВП"; Ф. №18 от РП-"НВП";</t>
    </r>
    <r>
      <rPr>
        <u/>
        <sz val="9"/>
        <rFont val="Times New Roman"/>
        <family val="1"/>
        <charset val="204"/>
      </rPr>
      <t>ТП-18</t>
    </r>
  </si>
  <si>
    <t xml:space="preserve">КЛ 0,4 кВ Ф № 1 0,4 кВ от яч.№ 1 ТП – 18                                                                </t>
  </si>
  <si>
    <t>Строителей, 5</t>
  </si>
  <si>
    <t xml:space="preserve">КЛ 0,4 кВ Ф № 2 0,4 кВ от яч.№ 1 ТП – 18                                                                 </t>
  </si>
  <si>
    <t>Строителей, 1 ввод 1</t>
  </si>
  <si>
    <t xml:space="preserve">КЛ 0,4 кВ Ф № 3 0,4 кВ от яч.№ 1 ТП – 18                                                                 </t>
  </si>
  <si>
    <t>Строителей, 3</t>
  </si>
  <si>
    <t xml:space="preserve">КЛ 0,4 кВ Ф №4 0,4 кВ от яч.№ 1 ТП – 18                                                                  </t>
  </si>
  <si>
    <t>Комсомольская, 31</t>
  </si>
  <si>
    <t xml:space="preserve">КЛ 0,4 кВ Ф № 1 0,4 кВ от яч.№ 2 ТП – 18                                                                   </t>
  </si>
  <si>
    <t>Комсомольская, 10 ввод1</t>
  </si>
  <si>
    <t xml:space="preserve">КЛ 0,4 кВ Ф № 4 0,4 кВ от яч.№ 2 ТП – 18                                                                     </t>
  </si>
  <si>
    <t xml:space="preserve">КЛ 0,4 кВ Ф № 1 0,4 кВ от яч.№ 5 ТП – 18                                                                    </t>
  </si>
  <si>
    <t>Комсомольская, 8</t>
  </si>
  <si>
    <t xml:space="preserve">КЛ 0,4 кВ Ф № 4 0,4 кВ от яч.№ 5 ТП – 18                                                                      </t>
  </si>
  <si>
    <t>Комсомольская, 10 ввод2</t>
  </si>
  <si>
    <t xml:space="preserve">КЛ 0,4 кВ Ф № 2 0,4 кВ от яч.№ 7 ТП – 18                                                                        </t>
  </si>
  <si>
    <t>Строителей 7</t>
  </si>
  <si>
    <t xml:space="preserve">КЛ 0,4 кВ Ф № 4 0,4 кВ от яч.№ 7 ТП – 18                                                                        </t>
  </si>
  <si>
    <t>Строителей, 1 ввод 2</t>
  </si>
  <si>
    <t xml:space="preserve">ВЛ 0,4 кВ Ф. №1 0,4 кВ от яч.№7 ТП-18                                                                       </t>
  </si>
  <si>
    <t>РП-"НВП"; Ф. №18 от РП-"НВП";ТП-17</t>
  </si>
  <si>
    <t>РП-"НВП"; Ф. №18 от РП-"НВП";ТП-19</t>
  </si>
  <si>
    <t>ЦРБ (Т-2)</t>
  </si>
  <si>
    <t>КНС (Т-2)</t>
  </si>
  <si>
    <t>РП-"НВП"; Ф. №7 от РП-"НВП";ТП-19</t>
  </si>
  <si>
    <t>ЦРБ (Т-1)</t>
  </si>
  <si>
    <t>РП-"НВП"; Ф. №7 от РП-"НВП";ТП-11</t>
  </si>
  <si>
    <t>Строителей, 14А</t>
  </si>
  <si>
    <t xml:space="preserve">КЛ 0,4 кВ Ф № 2 0,4 кВ от яч.№ 2 ТП – 11                                                                           </t>
  </si>
  <si>
    <t xml:space="preserve">КЛ 0,4 кВ Ф № 1 0,4 кВ от яч.№ 2 ТП – 11                                                                         </t>
  </si>
  <si>
    <t>Строителей, 16 (ДК ввод №1))</t>
  </si>
  <si>
    <t xml:space="preserve">КЛ 0,4 кВ Ф № 3 0,4 кВ от яч.№ 2 ТП – 11                                                                             </t>
  </si>
  <si>
    <t>Строителей 10,12</t>
  </si>
  <si>
    <t xml:space="preserve">КЛ 0,4 кВ Ф № 4 0,4 кВ от яч.№ 2 ТП – 11                                                                               </t>
  </si>
  <si>
    <t>Строителей 18 (Муз. шк)</t>
  </si>
  <si>
    <t xml:space="preserve">КЛ 0,4 кВ Ф № 1 0,4 кВ от яч.№ 5 ТП – 11                                                                                 </t>
  </si>
  <si>
    <t>Строителей, 14В ввод 1</t>
  </si>
  <si>
    <t xml:space="preserve">КЛ 0,4 кВ Ф № 2 0,4 кВ от яч.№ 5 ТП – 11                                                                                   </t>
  </si>
  <si>
    <t>Строителей, 16 (ДК ввод №2)</t>
  </si>
  <si>
    <t xml:space="preserve">КЛ 0,4 кВ Ф № 4 0,4 кВ от яч.№ 5 ТП – 11                                                                                     </t>
  </si>
  <si>
    <t>Строителей 2,4,6,8</t>
  </si>
  <si>
    <t xml:space="preserve">КЛ 0,4 кВ Ф № 1 0,4 кВ от яч.№ 6 ТП – 11                                                                                       </t>
  </si>
  <si>
    <t>Строителей, 14В ввод 2</t>
  </si>
  <si>
    <t xml:space="preserve">КЛ 0,4 кВ Ф № 2 0,4 кВ от яч.№ 6 ТП – 11                                                                                         </t>
  </si>
  <si>
    <t>Строителей, 12А ввод 1</t>
  </si>
  <si>
    <t xml:space="preserve">КЛ 0,4 кВ Ф № 4 0,4 кВ от яч.№ 6 ТП – 11                                                                                           </t>
  </si>
  <si>
    <t>Строителей, 14 (ввод 1 спорт комп.)</t>
  </si>
  <si>
    <t xml:space="preserve">КЛ 0,4 кВ Ф № 3 0,4 кВ от яч.№ 7 ТП – 11                                                                                            </t>
  </si>
  <si>
    <t>Строителей, 12А ввод 2</t>
  </si>
  <si>
    <t xml:space="preserve">КЛ 0,4 кВ Ф № 4 0,4 кВ от яч.№ 7 ТП – 11                                                                                              </t>
  </si>
  <si>
    <t>Строителей, 14 (ввод 2 спорт комп.)</t>
  </si>
  <si>
    <t xml:space="preserve">ВЛ 0,4 кВ Ф № 3 0,4 кВ от яч.№ 5 ТП – 11                                                                                              </t>
  </si>
  <si>
    <t>автостоянка</t>
  </si>
  <si>
    <t xml:space="preserve">КЛ 0,4 кВ Ф № 3 0,4 кВ от яч.№ 2 ТП – 14                                                                                               </t>
  </si>
  <si>
    <t>РП-"НВП"; Ф. №7 от РП-"НВП";ТП-14</t>
  </si>
  <si>
    <t>Смирягина 7</t>
  </si>
  <si>
    <t xml:space="preserve">КЛ 0,4 кВ Ф № 4 0,4 кВ от яч.№ 2 ТП – 14                                                                                                 </t>
  </si>
  <si>
    <t>Строителей 15</t>
  </si>
  <si>
    <t xml:space="preserve">КЛ 0,4 кВ Ф № 1 0,4 кВ от яч.№ 5 ТП – 14                                                                                                 </t>
  </si>
  <si>
    <t>Смирягина 9</t>
  </si>
  <si>
    <t xml:space="preserve">КЛ 0,4 кВ Ф № 4 0,4 кВ от яч.№ 5 ТП – 14                                                                                                   </t>
  </si>
  <si>
    <t>Смирягина 5</t>
  </si>
  <si>
    <t xml:space="preserve">КЛ 0,4 кВ Ф № 2 0,4 кВ от яч.№ 6 ТП – 14                                                                                                     </t>
  </si>
  <si>
    <t>Строителей, 9 ввод 1</t>
  </si>
  <si>
    <t xml:space="preserve">КЛ 0,4 кВ Ф № 3 0,4 кВ от яч.№ 6 ТП – 14                                                                                                      </t>
  </si>
  <si>
    <t>Строителей, 17 ввод 1</t>
  </si>
  <si>
    <t xml:space="preserve">КЛ 0,4 кВ Ф № 4 0,4 кВ от яч.№ 6 ТП – 14                                                                                                      </t>
  </si>
  <si>
    <t>Строителей, 13</t>
  </si>
  <si>
    <t xml:space="preserve">КЛ 0,4 кВ Ф № 2 0,4 кВ от яч.№ 7 ТП – 14                                                                                                     </t>
  </si>
  <si>
    <t>Строителей 11</t>
  </si>
  <si>
    <t xml:space="preserve">КЛ 0,4 кВ Ф № 3 0,4 кВ от яч.№ 7 ТП – 14                                                                                                       </t>
  </si>
  <si>
    <t>Строителей, 17 ввод 2</t>
  </si>
  <si>
    <t xml:space="preserve">КЛ 0,4 кВ Ф № 4 0,4 кВ от яч.№ 7 ТП – 14                                                                                                       </t>
  </si>
  <si>
    <t>Строителей, 9 (ввод 2)</t>
  </si>
  <si>
    <t>РП-"НВП"; Ф. №7 от РП-"НВП";ТП-15</t>
  </si>
  <si>
    <t xml:space="preserve">КЛ 0,4 кВ Ф № 1 0,4 кВ от яч.№ 2 ТП – 15                                                                                                        </t>
  </si>
  <si>
    <t>Смирягина, 13</t>
  </si>
  <si>
    <t xml:space="preserve">КЛ 0,4 кВ Ф № 2 0,4 кВ от яч.№ 2 ТП – 15                                                                                                          </t>
  </si>
  <si>
    <t>Смирягина, 21</t>
  </si>
  <si>
    <t xml:space="preserve">КЛ 0,4 кВ Ф № 3 0,4 кВ от яч.№ 2 ТП – 15                                                                                                            </t>
  </si>
  <si>
    <t xml:space="preserve">КЛ 0,4 кВ Ф № 4 0,4 кВ от яч.№ 2 ТП – 15                                                                                                            </t>
  </si>
  <si>
    <t xml:space="preserve">КЛ 0,4 кВ Ф № 1 0,4 кВ от яч.№ 5 ТП – 15                                                                                                              </t>
  </si>
  <si>
    <t xml:space="preserve">КЛ 0,4 кВ Ф № 2 0,4 кВ от яч.№ 5 ТП – 15                                                                                                                </t>
  </si>
  <si>
    <t>Смирягина, 19</t>
  </si>
  <si>
    <t xml:space="preserve">КЛ 0,4 кВ Ф № 3 0,4 кВ от яч.№ 5 ТП – 15                                                                                                                  </t>
  </si>
  <si>
    <t>Смирягина, 15</t>
  </si>
  <si>
    <t>Ул. осв</t>
  </si>
  <si>
    <t xml:space="preserve">КЛ 0,4 кВ Ф № 2 0,4 кВ от яч.№ 6 ТП – 15                                                                                                                    </t>
  </si>
  <si>
    <t>Смирягина, 31</t>
  </si>
  <si>
    <t xml:space="preserve">КЛ 0,4 кВ Ф № 3 0,4 кВ от яч.№ 6 ТП – 15                                                                                                                    </t>
  </si>
  <si>
    <t>маг. «Пятерочка» резерв</t>
  </si>
  <si>
    <t xml:space="preserve">КЛ 0,4 кВ Ф № 4 0,4 кВ от яч.№ 6 ТП – 15                                                                                                                    </t>
  </si>
  <si>
    <t xml:space="preserve">КЛ 0,4 кВ Ф № 1 0,4 кВ от яч.№ 7 ТП – 15                                                                                                                    </t>
  </si>
  <si>
    <t>Смирягина, 25 д/с №5</t>
  </si>
  <si>
    <t xml:space="preserve">КЛ 0,4 кВ Ф № 2 0,4 кВ от яч.№ 7 ТП – 15                                                                                                                      </t>
  </si>
  <si>
    <t>Смирягина, 27</t>
  </si>
  <si>
    <t xml:space="preserve">КЛ 0,4 кВ Ф № 3 0,4 кВ от яч.№ 7 ТП – 15                                                                                                                        </t>
  </si>
  <si>
    <t>маг. «Пятерочка» осн.)</t>
  </si>
  <si>
    <t xml:space="preserve">КЛ 0,4 кВ Ф № 4 0,4 кВ от яч.№ 7 ТП – 15                                                                                                                         </t>
  </si>
  <si>
    <t>Смирягина, 17 д/с №4</t>
  </si>
  <si>
    <t xml:space="preserve">ВЛ 0,4 кВ Ф № 1 0,4 кВ от яч.№ 6 ТП – 15                                                                                                                  </t>
  </si>
  <si>
    <t>Смирягина, 11 ввод №1 МКД</t>
  </si>
  <si>
    <t>Смирягина, 11 ввод №2 магазины</t>
  </si>
  <si>
    <r>
      <t>Смирягина, 11 маг.</t>
    </r>
    <r>
      <rPr>
        <i/>
        <sz val="10"/>
        <rFont val="Times New Roman"/>
        <family val="1"/>
        <charset val="204"/>
      </rPr>
      <t xml:space="preserve"> лев. крыло со стороны Атакова</t>
    </r>
  </si>
  <si>
    <t xml:space="preserve">КВЛ 10 кВ Ф.№20 от ПС Новомичуринск </t>
  </si>
  <si>
    <t>РП-"1"</t>
  </si>
  <si>
    <t xml:space="preserve">КВЛ 10 кВ Ф. №1 от РП-"1"          </t>
  </si>
  <si>
    <t>КТП-Аграрий</t>
  </si>
  <si>
    <t xml:space="preserve">КВЛ 10 кВ Ф. №2 от РП-"1"          </t>
  </si>
  <si>
    <t xml:space="preserve">КВЛ 10 кВ Ф.№418 от ПС Новомичуринск </t>
  </si>
  <si>
    <t>Водозабор</t>
  </si>
  <si>
    <r>
      <rPr>
        <u/>
        <sz val="9"/>
        <rFont val="Times New Roman"/>
        <family val="1"/>
        <charset val="204"/>
      </rPr>
      <t>РП-"1"</t>
    </r>
    <r>
      <rPr>
        <sz val="9"/>
        <rFont val="Times New Roman"/>
        <family val="1"/>
        <charset val="204"/>
      </rPr>
      <t>; ВЛ 10 кВ Ф. №1 от РП-"1";ТП-21</t>
    </r>
  </si>
  <si>
    <t xml:space="preserve">КЛ 0,4 кВ Ф №  1 0,4 кВ от яч.№5 ТП – 21                                                    </t>
  </si>
  <si>
    <t>Молодёжная, 2, 4</t>
  </si>
  <si>
    <t xml:space="preserve">ВЛ 0,4 кВ Ф № 2 0,4 кВ от яч.№ 5 ТП – 21                                                      </t>
  </si>
  <si>
    <t xml:space="preserve">ВЛ 0,4 кВ Ф № 1 0,4 кВ от яч.№ 6 ТП – 21                                                        </t>
  </si>
  <si>
    <t>Уличное освещение</t>
  </si>
  <si>
    <t xml:space="preserve">ВЛ 0,4 кВ Ф № 1 0,4 кВ от яч.№ 7 ТП – 21                                                          </t>
  </si>
  <si>
    <r>
      <rPr>
        <u/>
        <sz val="9"/>
        <rFont val="Times New Roman"/>
        <family val="1"/>
        <charset val="204"/>
      </rPr>
      <t>РП-"1"</t>
    </r>
    <r>
      <rPr>
        <sz val="9"/>
        <rFont val="Times New Roman"/>
        <family val="1"/>
        <charset val="204"/>
      </rPr>
      <t>; ВЛ 10 кВ Ф. №2 от РП-"1";ТП-21</t>
    </r>
  </si>
  <si>
    <t xml:space="preserve">ВЛ 0,4 кВ Ф № 1 0,4 кВ от яч.№ 2 ТП –21                                                          </t>
  </si>
  <si>
    <t xml:space="preserve">ВЛ 0,4 кВ Ф № 2 0,4 кВ от яч.№ 2 ТП –21                                                            </t>
  </si>
  <si>
    <t>Рязанская, левая сторона д № 174- 204</t>
  </si>
  <si>
    <t xml:space="preserve">ВЛ 0,4 кВ Ф № 1 0,4 кВ от яч.№3 ТП – 21                                                              </t>
  </si>
  <si>
    <t>Пер. Речной</t>
  </si>
  <si>
    <t xml:space="preserve">ВЛ 0,4 кВ Ф № 2 0,4 кВ от яч.№ 3 ТП – 21                                                                </t>
  </si>
  <si>
    <t>Рязанская правая сторона</t>
  </si>
  <si>
    <r>
      <rPr>
        <u/>
        <sz val="9"/>
        <rFont val="Times New Roman"/>
        <family val="1"/>
        <charset val="204"/>
      </rPr>
      <t>РП-"1"</t>
    </r>
    <r>
      <rPr>
        <sz val="9"/>
        <rFont val="Times New Roman"/>
        <family val="1"/>
        <charset val="204"/>
      </rPr>
      <t>; ВЛ 10 кВ Ф. №1 от РП-"1";ТП-22</t>
    </r>
  </si>
  <si>
    <t xml:space="preserve">ВЛ 0,4 кВ Ф №  1 0,4 кВ от яч.№5 ТП – 22                                                          </t>
  </si>
  <si>
    <t>Рязанская, Каштановая</t>
  </si>
  <si>
    <t xml:space="preserve">ВЛ 0,4 кВ Ф № 2 0,4 кВ от яч.№ 5 ТП – 22                                                          </t>
  </si>
  <si>
    <t>Молодежная,ул. Цветочная</t>
  </si>
  <si>
    <t xml:space="preserve">ВЛ 0,4 кВ Ф № 1 0,4 кВ от яч.№ 6 ТП – 22                                                            </t>
  </si>
  <si>
    <t>Садовая</t>
  </si>
  <si>
    <t>КНС 3</t>
  </si>
  <si>
    <r>
      <rPr>
        <u/>
        <sz val="9"/>
        <rFont val="Times New Roman"/>
        <family val="1"/>
        <charset val="204"/>
      </rPr>
      <t>РП-"1"</t>
    </r>
    <r>
      <rPr>
        <sz val="9"/>
        <rFont val="Times New Roman"/>
        <family val="1"/>
        <charset val="204"/>
      </rPr>
      <t>; ВЛ 10 кВ Ф. №2 от РП-"1";ТП-22</t>
    </r>
  </si>
  <si>
    <t xml:space="preserve">ВЛ 0,4 кВ Ф № 2 0,4 кВ от яч.№ 2 ТП –22                                                              </t>
  </si>
  <si>
    <t xml:space="preserve">ВЛ 0,4 кВ Ф № 1 0,4 кВ от яч.№3 ТП – 22                                                                </t>
  </si>
  <si>
    <t>Заречная 1, 2</t>
  </si>
  <si>
    <t xml:space="preserve">ВЛ 0,4 кВ Ф № 2 0,4 кВ от яч.№ 3 ТП – 22                                                                 </t>
  </si>
  <si>
    <t>Вишневая</t>
  </si>
  <si>
    <t xml:space="preserve">Магазины (Компьютеры ÷ Парад одежды); Магазины СОЮЗ-Р </t>
  </si>
  <si>
    <t>Гараж школа №1; ул. освещение</t>
  </si>
  <si>
    <t>ИП Атаков ввод1, ввод2</t>
  </si>
  <si>
    <t>Комсомольская, 4 (мол. кухня)</t>
  </si>
  <si>
    <t>ИП Каримов, ул. освещение</t>
  </si>
  <si>
    <t>Молодежная, 6,8; гор. Хлеб</t>
  </si>
  <si>
    <t>ТП-12; КТП-11а</t>
  </si>
  <si>
    <t>Ул. Новосёлов; Пер. Северный; Пер. солнечный; Пер. Береговой</t>
  </si>
  <si>
    <t>Вишневая; Молодежная</t>
  </si>
  <si>
    <t xml:space="preserve">Ул.Заречная, Садовая </t>
  </si>
  <si>
    <r>
      <t>Волкова, 10</t>
    </r>
    <r>
      <rPr>
        <sz val="10"/>
        <color rgb="FFFF0000"/>
        <rFont val="Times New Roman"/>
        <family val="1"/>
        <charset val="204"/>
      </rPr>
      <t xml:space="preserve"> + МФЦ</t>
    </r>
  </si>
  <si>
    <r>
      <t xml:space="preserve">Смирягина 23 ввод 2 </t>
    </r>
    <r>
      <rPr>
        <sz val="10"/>
        <color rgb="FFFF0000"/>
        <rFont val="Times New Roman"/>
        <family val="1"/>
        <charset val="204"/>
      </rPr>
      <t>+ Магнит</t>
    </r>
  </si>
  <si>
    <t xml:space="preserve">Смирягина, 23 </t>
  </si>
  <si>
    <t>2019</t>
  </si>
  <si>
    <r>
      <t xml:space="preserve">Максимальное за расчетный период </t>
    </r>
    <r>
      <rPr>
        <u/>
        <sz val="10"/>
        <rFont val="Times New Roman"/>
        <family val="1"/>
        <charset val="204"/>
      </rPr>
      <t xml:space="preserve">  2019  </t>
    </r>
    <r>
      <rPr>
        <sz val="10"/>
        <rFont val="Times New Roman"/>
        <family val="1"/>
        <charset val="204"/>
      </rPr>
      <t>г.</t>
    </r>
  </si>
  <si>
    <t>2019 год</t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</si>
  <si>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     2019    </t>
    </r>
    <r>
      <rPr>
        <b/>
        <sz val="12"/>
        <rFont val="Times New Roman"/>
        <family val="1"/>
        <charset val="204"/>
      </rPr>
      <t xml:space="preserve"> год</t>
    </r>
  </si>
  <si>
    <r>
      <t xml:space="preserve">за </t>
    </r>
    <r>
      <rPr>
        <u/>
        <sz val="14"/>
        <color theme="1"/>
        <rFont val="Times New Roman"/>
        <family val="1"/>
        <charset val="204"/>
      </rPr>
      <t xml:space="preserve">      2019      </t>
    </r>
    <r>
      <rPr>
        <sz val="14"/>
        <color theme="1"/>
        <rFont val="Times New Roman"/>
        <family val="1"/>
        <charset val="204"/>
      </rPr>
      <t xml:space="preserve"> год</t>
    </r>
  </si>
  <si>
    <t xml:space="preserve">№ 4яч.№6 ТП-1  </t>
  </si>
  <si>
    <t>13,00 2019.01.21</t>
  </si>
  <si>
    <t>15,00 2019.01.21</t>
  </si>
  <si>
    <t xml:space="preserve">№ 2яч.№6 ТП-1  </t>
  </si>
  <si>
    <t xml:space="preserve">№ 2яч.№2 ТП-1  </t>
  </si>
  <si>
    <t xml:space="preserve">№ 3яч.№2 ТП-1  </t>
  </si>
  <si>
    <t xml:space="preserve">№ 1яч.№2 ТП-1  </t>
  </si>
  <si>
    <t xml:space="preserve">№ 1яч.№5 ТП-1  </t>
  </si>
  <si>
    <t>09,00 2019.01.22</t>
  </si>
  <si>
    <t>11,00 2019.01.22</t>
  </si>
  <si>
    <t xml:space="preserve">№ 3яч.№5 ТП-1  </t>
  </si>
  <si>
    <t xml:space="preserve">№ 4яч.№7 ТП-1  </t>
  </si>
  <si>
    <t xml:space="preserve">№ 2яч.№7 ТП-1  </t>
  </si>
  <si>
    <t xml:space="preserve">№ 4яч.№5 ТП-1  </t>
  </si>
  <si>
    <t xml:space="preserve">№ 2яч.№5 ТП-2  </t>
  </si>
  <si>
    <t>09,00 2019.01.31</t>
  </si>
  <si>
    <t>11,00 2019.01.31</t>
  </si>
  <si>
    <t xml:space="preserve">№ 3яч.№6 ТП-2  </t>
  </si>
  <si>
    <t xml:space="preserve">№ 4яч.№5 ТП-2  </t>
  </si>
  <si>
    <t xml:space="preserve">№ 1яч.№6 ТП-2  </t>
  </si>
  <si>
    <t>09,00 2019.02.12</t>
  </si>
  <si>
    <t>10,30 2019.02.12</t>
  </si>
  <si>
    <t xml:space="preserve">№4 яч.№5 ТП-1  </t>
  </si>
  <si>
    <t xml:space="preserve">№2 яч.№7 ТП-1  </t>
  </si>
  <si>
    <t xml:space="preserve">№3 яч.№2 ТП-15  </t>
  </si>
  <si>
    <t>09,00 2019.02.13</t>
  </si>
  <si>
    <t>10,30 2019.02.13</t>
  </si>
  <si>
    <t xml:space="preserve">№4 яч.№6 ТП-15  </t>
  </si>
  <si>
    <t xml:space="preserve">№1 яч.№2 ТП-15  </t>
  </si>
  <si>
    <t xml:space="preserve">№4 яч.№2 ТП-15  </t>
  </si>
  <si>
    <t xml:space="preserve">№2 яч.№2 ТП-15  </t>
  </si>
  <si>
    <t xml:space="preserve">№3 яч.№6 ТП-15  </t>
  </si>
  <si>
    <t xml:space="preserve">№ 2яч.№6 ТП-15  </t>
  </si>
  <si>
    <t xml:space="preserve">№3 яч.№5 ТП-3  </t>
  </si>
  <si>
    <t>09,00 2019.02.14</t>
  </si>
  <si>
    <t>11,00 2019.02.14</t>
  </si>
  <si>
    <t>№ 2 РП-1</t>
  </si>
  <si>
    <t>03,05 2019.03.01</t>
  </si>
  <si>
    <t>04,05 2019.03.01</t>
  </si>
  <si>
    <t>№2 от РП-1</t>
  </si>
  <si>
    <t>16,40 2019.03.08</t>
  </si>
  <si>
    <t>17,10 2019.03.08</t>
  </si>
  <si>
    <t>№2 ПС Новомичуринск     2 СШ РП-НВП</t>
  </si>
  <si>
    <t>16,45 2019.03.08</t>
  </si>
  <si>
    <t>18,45 2019.03.08</t>
  </si>
  <si>
    <t>№6 ПС Новомичуринск</t>
  </si>
  <si>
    <t>17,30 2019.03.08</t>
  </si>
  <si>
    <t>10,13 2019.03.10</t>
  </si>
  <si>
    <t>11,33 2019.03.10</t>
  </si>
  <si>
    <t>3.4.12.1</t>
  </si>
  <si>
    <t xml:space="preserve">№1 яч.№6 ТП-21  </t>
  </si>
  <si>
    <t>10,30 2019.03.22</t>
  </si>
  <si>
    <t>11,10 2019.03.22</t>
  </si>
  <si>
    <t>№8 ПС Новомичуринск</t>
  </si>
  <si>
    <t>10,00 2019.04.05</t>
  </si>
  <si>
    <t>11,15 2019.04.05</t>
  </si>
  <si>
    <t>№18 ПС Новомичуринск от ЛР№1</t>
  </si>
  <si>
    <t>09,00 2019.04.17</t>
  </si>
  <si>
    <t>16,00 2019.04.17</t>
  </si>
  <si>
    <t>09,00 2019.04.18</t>
  </si>
  <si>
    <t>16,25 2019.04.18</t>
  </si>
  <si>
    <t>№13 от ТП-23 (ТРГ)</t>
  </si>
  <si>
    <t>09,00 2019.04.22</t>
  </si>
  <si>
    <t>16,00 2019.04.22</t>
  </si>
  <si>
    <t>09,00 2019.04.25</t>
  </si>
  <si>
    <t>16,00 2019.04.25</t>
  </si>
  <si>
    <t>№15 ПС Новомичуринск от ЛР№1</t>
  </si>
  <si>
    <t>09,00 2019.05.08</t>
  </si>
  <si>
    <t>14,00 2019.05.08</t>
  </si>
  <si>
    <t>№18 ПС Новомичуринск</t>
  </si>
  <si>
    <t>ф№1 яч №2 ТП№21</t>
  </si>
  <si>
    <t>13,00 2019.05.13</t>
  </si>
  <si>
    <t>16,00 2019.05.13</t>
  </si>
  <si>
    <t>ф№2 яч №2 ТП№21</t>
  </si>
  <si>
    <t>09,00 2019.05.14</t>
  </si>
  <si>
    <t>09,30 2019.05.14</t>
  </si>
  <si>
    <t>№10 ПС Новомичуринск до ЛР№1</t>
  </si>
  <si>
    <t>08,00 2019.05.16</t>
  </si>
  <si>
    <t>17,00 2019.05.16</t>
  </si>
  <si>
    <t>ф№2 от РП-1</t>
  </si>
  <si>
    <t>09,00 2019.05.20</t>
  </si>
  <si>
    <t>12,00 2019.05.20</t>
  </si>
  <si>
    <t>ф№2 яч №3 ТП№22</t>
  </si>
  <si>
    <t>10,00 2019.05.21</t>
  </si>
  <si>
    <t>10,30 2019.05.21</t>
  </si>
  <si>
    <t>Ф. №8 ПС Новомичуринс от ЛР №626</t>
  </si>
  <si>
    <t>04,30 2019.06.06</t>
  </si>
  <si>
    <t>05,00 2019.06.06</t>
  </si>
  <si>
    <t>7 2019-06-06</t>
  </si>
  <si>
    <t>3.4.14</t>
  </si>
  <si>
    <t>КВЛ</t>
  </si>
  <si>
    <t>Ф.№3 ПС Новомичуринск</t>
  </si>
  <si>
    <t>06,30 2019.06.06</t>
  </si>
  <si>
    <t>КЛ 10 (10.5) кВ</t>
  </si>
  <si>
    <t>6 2019-06-06</t>
  </si>
  <si>
    <t>№ 3 ПС Новомичуринск</t>
  </si>
  <si>
    <t>00,35 2019.06.24</t>
  </si>
  <si>
    <t>03,25 2019.06.24</t>
  </si>
  <si>
    <t>№ 8 2019-06-24</t>
  </si>
  <si>
    <t>05,00 2019.06.27</t>
  </si>
  <si>
    <t>05,24 2019.06.27</t>
  </si>
  <si>
    <t>№ 9 2019-06-27</t>
  </si>
  <si>
    <t>№2 ЯЧ.№3 ТП-21</t>
  </si>
  <si>
    <t>09,00 2019.07.02</t>
  </si>
  <si>
    <t>10,00 2019.07.02</t>
  </si>
  <si>
    <t>ВЛ 0,38кВ</t>
  </si>
  <si>
    <t>№1 ЯЧ.№5 ТП-22</t>
  </si>
  <si>
    <t>13,30 2019.07.02</t>
  </si>
  <si>
    <t>14,00 2019.07.02</t>
  </si>
  <si>
    <t>№2 ЯЧ.№5 ТП-21</t>
  </si>
  <si>
    <t>09,00 2019.07.03</t>
  </si>
  <si>
    <t>09,45 2019.07.03</t>
  </si>
  <si>
    <t>№2 ЯЧ.№2 ТП-21</t>
  </si>
  <si>
    <t>13,30 2019.07.03</t>
  </si>
  <si>
    <t>14,45 2019.07.03</t>
  </si>
  <si>
    <t>08,30 2019.07.08</t>
  </si>
  <si>
    <t>11,00 2019.07.08</t>
  </si>
  <si>
    <t>№1 ЯЧ.№6 ТП-22</t>
  </si>
  <si>
    <t>09,00 2019.07.09</t>
  </si>
  <si>
    <t>11,00 2019.07.09</t>
  </si>
  <si>
    <t>№2 ЯЧ.№3 ТП-22</t>
  </si>
  <si>
    <t>10,00 2019.07.10</t>
  </si>
  <si>
    <t>11,30 2019.07.10</t>
  </si>
  <si>
    <t>09,00 2019.07.11</t>
  </si>
  <si>
    <t>10,00 2019.07.11</t>
  </si>
  <si>
    <t>№1 ЯЧ.№2 ТП-21</t>
  </si>
  <si>
    <t>08,00 2019.07.14</t>
  </si>
  <si>
    <t>12,00 2019.07.14</t>
  </si>
  <si>
    <t>№20</t>
  </si>
  <si>
    <t>15,00 2019.07.22</t>
  </si>
  <si>
    <t>15,30 2019.07.22</t>
  </si>
  <si>
    <t>09,15 2019.07.23</t>
  </si>
  <si>
    <t>09,45 2019.07.23</t>
  </si>
  <si>
    <t>№ 10 2019-08-23</t>
  </si>
  <si>
    <t>18,45 2019.07.30</t>
  </si>
  <si>
    <t>19,15 2019.07.30</t>
  </si>
  <si>
    <t>ВЛ 10 (10.5) кВ ВЛ</t>
  </si>
  <si>
    <t>№11 2019-07-30</t>
  </si>
  <si>
    <t>18,50 2019.07.30</t>
  </si>
  <si>
    <t>19,30 2019.07.30</t>
  </si>
  <si>
    <t>№12 2019-07-30</t>
  </si>
  <si>
    <t>09,00 2019.08.02</t>
  </si>
  <si>
    <t>09,45 2019.08.02</t>
  </si>
  <si>
    <t>4.17</t>
  </si>
  <si>
    <t>08,10 2019.08.09</t>
  </si>
  <si>
    <t>09,50 2019.08.09</t>
  </si>
  <si>
    <t>№13 2019-08-09</t>
  </si>
  <si>
    <t>№1 яч.№6 от ТП-21</t>
  </si>
  <si>
    <t>10,00 2019.08.09</t>
  </si>
  <si>
    <t>11,00 2019.08.09</t>
  </si>
  <si>
    <t>ВЛ 0,38 кВ ВЛ</t>
  </si>
  <si>
    <t>4.13</t>
  </si>
  <si>
    <t>№1 РП-1</t>
  </si>
  <si>
    <t>17,00 2019.09.05</t>
  </si>
  <si>
    <t>17,20 2019.09.05</t>
  </si>
  <si>
    <t>№14 2019.09.05</t>
  </si>
  <si>
    <t>№2 яч.№3 от ТП-22</t>
  </si>
  <si>
    <t>08,30 2019.09.09</t>
  </si>
  <si>
    <t>10,00 2019.09.09</t>
  </si>
  <si>
    <t>№1 яч.№5 от ТП-22</t>
  </si>
  <si>
    <t>13,30 2019.09.09</t>
  </si>
  <si>
    <t>14,40 2019.09.09</t>
  </si>
  <si>
    <t>№2 яч.№3 от ТП-21</t>
  </si>
  <si>
    <t>09,00 2019.09.10</t>
  </si>
  <si>
    <t>10,20 2019.09.10</t>
  </si>
  <si>
    <t>№1 яч.№5 от ТП-21</t>
  </si>
  <si>
    <t>09,10 2019.09.11</t>
  </si>
  <si>
    <t>10,20 2019.09.11</t>
  </si>
  <si>
    <t>13,15 2019.09.11</t>
  </si>
  <si>
    <t>14,50 2019.09.11</t>
  </si>
  <si>
    <t>№1яч.№3 от ТП-21</t>
  </si>
  <si>
    <t>09,00 2019.09.12</t>
  </si>
  <si>
    <t>10,00 2019.09.12</t>
  </si>
  <si>
    <t>№2 РП-1</t>
  </si>
  <si>
    <t>10,38 2019.09.30</t>
  </si>
  <si>
    <t>10,58 2019.09.30</t>
  </si>
  <si>
    <t>№15 2019.09.05</t>
  </si>
  <si>
    <t>14,10 2019.10.06</t>
  </si>
  <si>
    <t>14,20 2019.10.06</t>
  </si>
  <si>
    <t>№16 2019-10-06</t>
  </si>
  <si>
    <t>№1 яч.№2 от ТП-21</t>
  </si>
  <si>
    <t>09,00 2019.10.18</t>
  </si>
  <si>
    <t>11,00 2019.10.18</t>
  </si>
  <si>
    <t>09,00 2019.10.21</t>
  </si>
  <si>
    <t>10,30 2019.10.21</t>
  </si>
  <si>
    <t>№2 яч.№5 от ТП-22</t>
  </si>
  <si>
    <t>13,30 2019.10.22</t>
  </si>
  <si>
    <t>14,30 2019.10.22</t>
  </si>
  <si>
    <t>09,00 2019.10.24</t>
  </si>
  <si>
    <t>10,00 2019.10.24</t>
  </si>
  <si>
    <t>08,30 2019.11.01</t>
  </si>
  <si>
    <t>10,00 2019.11.01</t>
  </si>
  <si>
    <t>№4 яч.№6 от ТП-7</t>
  </si>
  <si>
    <t>08,00 2019.11.03</t>
  </si>
  <si>
    <t>12,00 2019.11.03</t>
  </si>
  <si>
    <t>№1 яч.№3 от ТП-22</t>
  </si>
  <si>
    <t>08,30 2019.11.05</t>
  </si>
  <si>
    <t>09,30 2019.11.05</t>
  </si>
  <si>
    <t>№2 яч.№5 от ТП-21</t>
  </si>
  <si>
    <t>13,30 2019.11.05</t>
  </si>
  <si>
    <t>14,30 2019.11.05</t>
  </si>
  <si>
    <t>№2 яч.№2 от ТП-21</t>
  </si>
  <si>
    <t>08,30 2019.11.06</t>
  </si>
  <si>
    <t>09,30 2019.11.06</t>
  </si>
  <si>
    <t>10,00 2019.11.07</t>
  </si>
  <si>
    <t>11,30 2019.11.07</t>
  </si>
  <si>
    <t>№16 от ПС Новомичуринск</t>
  </si>
  <si>
    <t>09,00 2019.11.14</t>
  </si>
  <si>
    <t>15,00 2019.11.14</t>
  </si>
  <si>
    <t>№66 от ПС Новомичуринск</t>
  </si>
  <si>
    <t>06,00 2019.11.18</t>
  </si>
  <si>
    <t>17,00 2019.11.18</t>
  </si>
  <si>
    <t>08,30 2019.11.19</t>
  </si>
  <si>
    <t>09,30 2019.11.19</t>
  </si>
  <si>
    <t>08,30 2019.11.20</t>
  </si>
  <si>
    <t>09,30 2019.11.20</t>
  </si>
  <si>
    <t>10,00 2019.11.20</t>
  </si>
  <si>
    <t>11,00 2019.11.20</t>
  </si>
  <si>
    <t>13,30 2019.11.28</t>
  </si>
  <si>
    <t>14,00 2019.11.28</t>
  </si>
  <si>
    <t>№10 от ПС Новомичуринск</t>
  </si>
  <si>
    <t>06,00 2019.12.03</t>
  </si>
  <si>
    <t>14,00 2019.12.03</t>
  </si>
  <si>
    <t>№18 от ПС Новомичуринск</t>
  </si>
  <si>
    <t>06,00 2019.12.04</t>
  </si>
  <si>
    <t>15,30 2019.12.04</t>
  </si>
  <si>
    <t>08,30 2019.12.06</t>
  </si>
  <si>
    <t>10,30 2019.12.06</t>
  </si>
  <si>
    <t>№15 от ПС Новомичуринск</t>
  </si>
  <si>
    <t>06,00 2019.12.07</t>
  </si>
  <si>
    <t>14,00 2019.12.07</t>
  </si>
  <si>
    <t>Ф № 3 ячейка №5 от ТП-11</t>
  </si>
  <si>
    <t>03,40 2019.12.09</t>
  </si>
  <si>
    <t>08,50 2019.12.09</t>
  </si>
  <si>
    <t>№17 2019-12-09</t>
  </si>
  <si>
    <t>3.4.12.2</t>
  </si>
  <si>
    <t>№1 яч.№7 от ТП-21</t>
  </si>
  <si>
    <t>08,30 2019.12.09</t>
  </si>
  <si>
    <t>11,30 2019.12.09</t>
  </si>
  <si>
    <t>№7 от ПС Новомичуринск</t>
  </si>
  <si>
    <t>08,00 2019.12.10</t>
  </si>
  <si>
    <t>14,00 2019.12.10</t>
  </si>
  <si>
    <t>№3 от ПС Новомичуринск</t>
  </si>
  <si>
    <t>06,00 2019.12.11</t>
  </si>
  <si>
    <t>16,00 2019.12.11</t>
  </si>
  <si>
    <t>№4 от ПС Новомичуринск</t>
  </si>
  <si>
    <t>06,00 2019.12.13</t>
  </si>
  <si>
    <t>15,00 2019.12.13</t>
  </si>
  <si>
    <t>№1 яч.№6 от ТП-22</t>
  </si>
  <si>
    <t>08,30 2019.12.16</t>
  </si>
  <si>
    <t>09,30 2019.12.16</t>
  </si>
  <si>
    <t>13,30 2019.12.16</t>
  </si>
  <si>
    <t>14,30 2019.12.16</t>
  </si>
  <si>
    <t>08,30 2019.12.17</t>
  </si>
  <si>
    <t>09,00 2019.12.17</t>
  </si>
  <si>
    <t>09,00 2019.12.18</t>
  </si>
  <si>
    <t>10,00 2019.12.18</t>
  </si>
  <si>
    <t>№2б яч.№6 ТП-3</t>
  </si>
  <si>
    <t>06,30 2019.12.19</t>
  </si>
  <si>
    <t>12,50 2019.12.19</t>
  </si>
  <si>
    <t>№18 2019-12-19</t>
  </si>
  <si>
    <t>09,00 2019.12.19</t>
  </si>
  <si>
    <t>10,00 2019.12.19</t>
  </si>
  <si>
    <t>09,00 2019.12.23</t>
  </si>
  <si>
    <t>10,00 2019.12.23</t>
  </si>
  <si>
    <t>09,00 2019.12.24</t>
  </si>
  <si>
    <t>10,00 2019.12.24</t>
  </si>
  <si>
    <t>МП "ПМЭС"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</si>
</sst>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"/>
    <numFmt numFmtId="166" formatCode="0.000"/>
    <numFmt numFmtId="167" formatCode="0.0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 vertical="top" wrapText="1"/>
    </xf>
    <xf numFmtId="0" fontId="17" fillId="0" borderId="27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49" fontId="4" fillId="0" borderId="0" xfId="0" applyNumberFormat="1" applyFont="1"/>
    <xf numFmtId="2" fontId="4" fillId="0" borderId="1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2" fontId="4" fillId="0" borderId="0" xfId="0" applyNumberFormat="1" applyFont="1"/>
    <xf numFmtId="164" fontId="4" fillId="0" borderId="0" xfId="0" applyNumberFormat="1" applyFont="1"/>
    <xf numFmtId="164" fontId="15" fillId="0" borderId="0" xfId="0" applyNumberFormat="1" applyFont="1"/>
    <xf numFmtId="2" fontId="15" fillId="0" borderId="0" xfId="0" applyNumberFormat="1" applyFont="1" applyAlignment="1">
      <alignment horizontal="left" vertical="top" wrapText="1"/>
    </xf>
    <xf numFmtId="166" fontId="15" fillId="0" borderId="0" xfId="0" applyNumberFormat="1" applyFont="1" applyAlignment="1">
      <alignment horizontal="left" vertical="top" wrapText="1"/>
    </xf>
    <xf numFmtId="165" fontId="15" fillId="0" borderId="0" xfId="0" applyNumberFormat="1" applyFont="1" applyAlignment="1">
      <alignment horizontal="left" vertical="top" wrapText="1"/>
    </xf>
    <xf numFmtId="2" fontId="0" fillId="0" borderId="0" xfId="0" applyNumberFormat="1"/>
    <xf numFmtId="0" fontId="15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67" fontId="4" fillId="0" borderId="0" xfId="0" applyNumberFormat="1" applyFont="1" applyAlignment="1"/>
    <xf numFmtId="0" fontId="4" fillId="0" borderId="0" xfId="0" applyFont="1" applyAlignment="1"/>
    <xf numFmtId="0" fontId="3" fillId="0" borderId="0" xfId="1" applyFont="1" applyAlignment="1">
      <alignment horizontal="center" vertical="top"/>
    </xf>
    <xf numFmtId="0" fontId="4" fillId="0" borderId="1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11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7" fillId="0" borderId="0" xfId="0" applyFont="1" applyAlignment="1">
      <alignment horizontal="justify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left" wrapText="1"/>
    </xf>
    <xf numFmtId="49" fontId="12" fillId="0" borderId="8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49" fontId="12" fillId="0" borderId="14" xfId="0" applyNumberFormat="1" applyFont="1" applyBorder="1" applyAlignment="1">
      <alignment horizontal="left" wrapText="1"/>
    </xf>
    <xf numFmtId="49" fontId="12" fillId="0" borderId="5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left" wrapText="1"/>
    </xf>
    <xf numFmtId="166" fontId="4" fillId="0" borderId="2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2" xfId="0" quotePrefix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B50"/>
  <sheetViews>
    <sheetView zoomScaleNormal="100" workbookViewId="0">
      <selection activeCell="CF28" sqref="CF28"/>
    </sheetView>
  </sheetViews>
  <sheetFormatPr defaultRowHeight="15"/>
  <cols>
    <col min="1" max="16" width="1.140625" customWidth="1"/>
    <col min="17" max="17" width="5.7109375" customWidth="1"/>
    <col min="18" max="80" width="1.140625" customWidth="1"/>
  </cols>
  <sheetData>
    <row r="4" spans="1:80" ht="15.75">
      <c r="A4" s="8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</row>
    <row r="5" spans="1:8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 t="s">
        <v>0</v>
      </c>
      <c r="BO5" s="88" t="s">
        <v>849</v>
      </c>
      <c r="BP5" s="88"/>
      <c r="BQ5" s="88"/>
      <c r="BR5" s="88"/>
      <c r="BS5" s="88"/>
      <c r="BT5" s="88"/>
      <c r="BU5" s="88"/>
      <c r="BV5" s="88"/>
      <c r="BW5" s="7" t="s">
        <v>1</v>
      </c>
      <c r="BX5" s="5"/>
      <c r="BY5" s="5"/>
      <c r="BZ5" s="5"/>
      <c r="CA5" s="5"/>
      <c r="CB5" s="5"/>
    </row>
    <row r="7" spans="1:80">
      <c r="A7" s="2"/>
      <c r="B7" s="2"/>
      <c r="C7" s="2"/>
      <c r="D7" s="92" t="s">
        <v>11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2"/>
      <c r="CA7" s="2"/>
      <c r="CB7" s="2"/>
    </row>
    <row r="8" spans="1:80">
      <c r="A8" s="4"/>
      <c r="B8" s="4"/>
      <c r="C8" s="4"/>
      <c r="D8" s="93" t="s">
        <v>2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4"/>
      <c r="CA8" s="4"/>
      <c r="CB8" s="4"/>
    </row>
    <row r="11" spans="1:80">
      <c r="A11" s="89" t="s">
        <v>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89" t="s">
        <v>4</v>
      </c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1"/>
      <c r="AO11" s="89" t="s">
        <v>5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1"/>
    </row>
    <row r="12" spans="1:80" ht="16.5">
      <c r="A12" s="94" t="s">
        <v>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95"/>
      <c r="P12" s="94" t="s">
        <v>7</v>
      </c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95"/>
      <c r="AO12" s="94" t="s">
        <v>8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95"/>
    </row>
    <row r="13" spans="1:80">
      <c r="A13" s="96">
        <v>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96">
        <v>2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8"/>
      <c r="AO13" s="96">
        <v>3</v>
      </c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8"/>
    </row>
    <row r="14" spans="1:80">
      <c r="A14" s="85">
        <v>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>
        <v>0</v>
      </c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>
        <v>790</v>
      </c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</row>
    <row r="15" spans="1:80">
      <c r="A15" s="85">
        <v>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>
        <v>0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>
        <v>790</v>
      </c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</row>
    <row r="16" spans="1:80">
      <c r="A16" s="85">
        <v>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>
        <v>1.33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>
        <v>790</v>
      </c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</row>
    <row r="17" spans="1:80">
      <c r="A17" s="85">
        <v>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>
        <v>0</v>
      </c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>
        <v>790</v>
      </c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</row>
    <row r="18" spans="1:80">
      <c r="A18" s="85">
        <v>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>
        <v>0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>
        <v>792</v>
      </c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</row>
    <row r="19" spans="1:80">
      <c r="A19" s="85">
        <v>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>
        <v>5.33</v>
      </c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>
        <v>793</v>
      </c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</row>
    <row r="20" spans="1:80">
      <c r="A20" s="85">
        <v>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>
        <v>1.17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>
        <v>793</v>
      </c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</row>
    <row r="21" spans="1:80">
      <c r="A21" s="85">
        <v>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>
        <v>0</v>
      </c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>
        <v>794</v>
      </c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</row>
    <row r="22" spans="1:80">
      <c r="A22" s="85">
        <v>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>
        <v>0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>
        <v>794</v>
      </c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</row>
    <row r="23" spans="1:80">
      <c r="A23" s="85">
        <v>10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>
        <v>0.17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>
        <v>794</v>
      </c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</row>
    <row r="24" spans="1:80">
      <c r="A24" s="85">
        <v>11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>
        <v>0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>
        <v>795</v>
      </c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</row>
    <row r="25" spans="1:80">
      <c r="A25" s="85">
        <v>12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>
        <v>11.5</v>
      </c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>
        <v>796</v>
      </c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</row>
    <row r="26" spans="1:80" hidden="1">
      <c r="Q26" s="53">
        <f>SUM(P14:AN25)</f>
        <v>19.5</v>
      </c>
    </row>
    <row r="29" spans="1:80">
      <c r="A29" s="87" t="s">
        <v>500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 t="s">
        <v>501</v>
      </c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</row>
    <row r="30" spans="1:80">
      <c r="A30" s="84" t="s">
        <v>502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 t="s">
        <v>503</v>
      </c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 t="s">
        <v>504</v>
      </c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</row>
    <row r="31" spans="1:80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</row>
    <row r="49" spans="1:18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>
      <c r="A50" s="9" t="s">
        <v>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mergeCells count="55">
    <mergeCell ref="A12:O12"/>
    <mergeCell ref="P12:AN12"/>
    <mergeCell ref="AO12:CB12"/>
    <mergeCell ref="A13:O13"/>
    <mergeCell ref="P13:AN13"/>
    <mergeCell ref="AO13:CB13"/>
    <mergeCell ref="A14:O14"/>
    <mergeCell ref="P14:AN14"/>
    <mergeCell ref="AO14:CB14"/>
    <mergeCell ref="A15:O15"/>
    <mergeCell ref="P15:AN15"/>
    <mergeCell ref="AO15:CB15"/>
    <mergeCell ref="A16:O16"/>
    <mergeCell ref="P16:AN16"/>
    <mergeCell ref="AO16:CB16"/>
    <mergeCell ref="A17:O17"/>
    <mergeCell ref="P17:AN17"/>
    <mergeCell ref="AO17:CB17"/>
    <mergeCell ref="A18:O18"/>
    <mergeCell ref="P18:AN18"/>
    <mergeCell ref="AO18:CB18"/>
    <mergeCell ref="A19:O19"/>
    <mergeCell ref="P19:AN19"/>
    <mergeCell ref="AO19:CB19"/>
    <mergeCell ref="A23:O23"/>
    <mergeCell ref="A20:O20"/>
    <mergeCell ref="P20:AN20"/>
    <mergeCell ref="AO20:CB20"/>
    <mergeCell ref="A21:O21"/>
    <mergeCell ref="P21:AN21"/>
    <mergeCell ref="AO21:CB21"/>
    <mergeCell ref="P23:AN23"/>
    <mergeCell ref="AO23:CB23"/>
    <mergeCell ref="A4:CB4"/>
    <mergeCell ref="A29:AC29"/>
    <mergeCell ref="AD29:BI29"/>
    <mergeCell ref="BJ29:CB29"/>
    <mergeCell ref="BO5:BV5"/>
    <mergeCell ref="A11:O11"/>
    <mergeCell ref="P11:AN11"/>
    <mergeCell ref="AO11:CB11"/>
    <mergeCell ref="D7:BY7"/>
    <mergeCell ref="D8:BY8"/>
    <mergeCell ref="A25:O25"/>
    <mergeCell ref="P25:AN25"/>
    <mergeCell ref="AO25:CB25"/>
    <mergeCell ref="A22:O22"/>
    <mergeCell ref="P22:AN22"/>
    <mergeCell ref="AO22:CB22"/>
    <mergeCell ref="A30:AC30"/>
    <mergeCell ref="AD30:BI30"/>
    <mergeCell ref="BJ30:CB30"/>
    <mergeCell ref="A24:O24"/>
    <mergeCell ref="P24:AN24"/>
    <mergeCell ref="AO24:CB24"/>
  </mergeCells>
  <pageMargins left="0.7" right="0.7" top="0.75" bottom="0.75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B54"/>
  <sheetViews>
    <sheetView zoomScaleNormal="100" workbookViewId="0">
      <selection activeCell="CV33" sqref="CV33"/>
    </sheetView>
  </sheetViews>
  <sheetFormatPr defaultColWidth="1.140625" defaultRowHeight="12.75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>
      <c r="A3" s="192" t="s">
        <v>428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s="12" customFormat="1" ht="15.75">
      <c r="A4" s="192" t="s">
        <v>391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6" spans="1:80" ht="15" customHeight="1">
      <c r="D6" s="110" t="s">
        <v>11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</row>
    <row r="7" spans="1:80" s="13" customFormat="1" ht="10.5">
      <c r="D7" s="111" t="s">
        <v>290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</row>
    <row r="9" spans="1:80" ht="12.75" customHeight="1">
      <c r="A9" s="124" t="s">
        <v>23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6"/>
      <c r="AV9" s="124" t="s">
        <v>321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6"/>
      <c r="BN9" s="124" t="s">
        <v>29</v>
      </c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6"/>
    </row>
    <row r="10" spans="1:80" ht="12.75" customHeigh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2"/>
      <c r="AV10" s="130" t="s">
        <v>322</v>
      </c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2"/>
      <c r="BN10" s="130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2"/>
    </row>
    <row r="11" spans="1:80" ht="12.75" customHeight="1">
      <c r="A11" s="211" t="s">
        <v>323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3"/>
      <c r="AV11" s="159">
        <v>1</v>
      </c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6"/>
      <c r="BN11" s="272">
        <f>SUM('Форма 1.2.'!AT14:CB15)</f>
        <v>2.4500000000000001E-2</v>
      </c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4"/>
    </row>
    <row r="12" spans="1:80" ht="12.75" customHeight="1">
      <c r="A12" s="208" t="s">
        <v>392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10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2"/>
      <c r="BN12" s="275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7"/>
    </row>
    <row r="13" spans="1:80" ht="15" customHeight="1">
      <c r="A13" s="265" t="s">
        <v>393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7"/>
      <c r="AV13" s="268">
        <v>4</v>
      </c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5"/>
      <c r="BN13" s="269" t="s">
        <v>410</v>
      </c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1"/>
    </row>
    <row r="14" spans="1:80" ht="12.75" customHeight="1">
      <c r="A14" s="211" t="s">
        <v>323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3"/>
      <c r="AV14" s="159">
        <v>2</v>
      </c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259">
        <f>SUM('Форма 8.1'!AB122)/SUM('Форма 1.2.'!AT10:CB11)</f>
        <v>0.24552763819095477</v>
      </c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1"/>
    </row>
    <row r="15" spans="1:80" ht="12.75" customHeight="1">
      <c r="A15" s="208" t="s">
        <v>394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10"/>
      <c r="AV15" s="130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2"/>
      <c r="BN15" s="262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4"/>
    </row>
    <row r="16" spans="1:80" ht="12.75" customHeight="1">
      <c r="A16" s="211" t="s">
        <v>395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3"/>
      <c r="AV16" s="159">
        <v>3</v>
      </c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59">
        <v>0.41709000000000002</v>
      </c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40"/>
    </row>
    <row r="17" spans="1:80" ht="12.75" customHeight="1">
      <c r="A17" s="208" t="s">
        <v>396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10"/>
      <c r="AV17" s="130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2"/>
      <c r="BN17" s="241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3"/>
    </row>
    <row r="18" spans="1:80" ht="12.75" customHeight="1">
      <c r="A18" s="211" t="s">
        <v>397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3"/>
      <c r="AV18" s="159" t="s">
        <v>398</v>
      </c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6"/>
      <c r="BN18" s="124">
        <f>0.4*SUM('Форма 3.1.'!BN22:CB23)+0.4*SUM('Форма 3.2.'!BN20:CB21)+0.2*SUM('Форма 3.3.'!BN21:CB22)</f>
        <v>1</v>
      </c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6"/>
    </row>
    <row r="19" spans="1:80" ht="12.75" customHeight="1">
      <c r="A19" s="208" t="s">
        <v>24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1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0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2"/>
    </row>
    <row r="20" spans="1:80" ht="12.75" customHeight="1">
      <c r="A20" s="211" t="s">
        <v>399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3"/>
      <c r="AV20" s="159">
        <v>11</v>
      </c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6"/>
      <c r="BN20" s="159">
        <f>0.1*SUM('Форма 2.1.'!BU93:CB93)+0.7*SUM('Форма 2.2.'!BU67:CB67)+0.2*SUM('Форма 2.3.'!BU95:CB96)</f>
        <v>0.89749999999999996</v>
      </c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40"/>
    </row>
    <row r="21" spans="1:80" ht="12.75" customHeight="1">
      <c r="A21" s="208" t="s">
        <v>400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1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241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3"/>
    </row>
    <row r="22" spans="1:80" ht="12.75" customHeight="1">
      <c r="A22" s="211" t="s">
        <v>324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3"/>
      <c r="AV22" s="159" t="s">
        <v>325</v>
      </c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6"/>
      <c r="BN22" s="259">
        <v>2.9899999999999999E-2</v>
      </c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1"/>
    </row>
    <row r="23" spans="1:80" ht="12.75" customHeight="1">
      <c r="A23" s="208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10"/>
      <c r="AV23" s="130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2"/>
      <c r="BN23" s="262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4"/>
    </row>
    <row r="24" spans="1:80" ht="12.75" customHeight="1">
      <c r="A24" s="211" t="s">
        <v>326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3"/>
      <c r="AV24" s="159" t="s">
        <v>325</v>
      </c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6"/>
      <c r="BN24" s="159">
        <v>1</v>
      </c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40"/>
    </row>
    <row r="25" spans="1:80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10"/>
      <c r="AV25" s="130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2"/>
      <c r="BN25" s="241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3"/>
    </row>
    <row r="26" spans="1:80" ht="12.75" customHeight="1">
      <c r="A26" s="211" t="s">
        <v>327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3"/>
      <c r="AV26" s="159" t="s">
        <v>325</v>
      </c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6"/>
      <c r="BN26" s="159">
        <v>0.89749999999999996</v>
      </c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40"/>
    </row>
    <row r="27" spans="1:80" ht="12.75" customHeight="1">
      <c r="A27" s="208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10"/>
      <c r="AV27" s="130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2"/>
      <c r="BN27" s="241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3"/>
    </row>
    <row r="28" spans="1:80" ht="12.75" customHeight="1">
      <c r="A28" s="211" t="s">
        <v>401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3"/>
      <c r="AV28" s="159" t="s">
        <v>325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6"/>
      <c r="BN28" s="253" t="s">
        <v>411</v>
      </c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5"/>
    </row>
    <row r="29" spans="1:80" ht="12.75" customHeight="1">
      <c r="A29" s="208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1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256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8"/>
    </row>
    <row r="30" spans="1:80" ht="12.75" customHeight="1">
      <c r="A30" s="211" t="s">
        <v>402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3"/>
      <c r="AV30" s="159" t="s">
        <v>403</v>
      </c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6"/>
      <c r="BN30" s="247" t="s">
        <v>411</v>
      </c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9"/>
    </row>
    <row r="31" spans="1:80" ht="12.75" customHeight="1">
      <c r="A31" s="208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1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250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2"/>
    </row>
    <row r="32" spans="1:80" ht="12.75" customHeight="1">
      <c r="A32" s="211" t="s">
        <v>404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3"/>
      <c r="AV32" s="159" t="s">
        <v>403</v>
      </c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6"/>
      <c r="BN32" s="233" t="s">
        <v>410</v>
      </c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5"/>
    </row>
    <row r="33" spans="1:80" ht="12.75" customHeight="1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1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236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8"/>
    </row>
    <row r="34" spans="1:80" ht="12.75" customHeight="1">
      <c r="A34" s="211" t="s">
        <v>328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3"/>
      <c r="AV34" s="159" t="s">
        <v>329</v>
      </c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6"/>
      <c r="BN34" s="159">
        <v>0</v>
      </c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40"/>
    </row>
    <row r="35" spans="1:80" ht="12.75" customHeight="1">
      <c r="A35" s="208" t="s">
        <v>330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1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241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3"/>
    </row>
    <row r="36" spans="1:80" ht="12.75" customHeight="1">
      <c r="A36" s="211" t="s">
        <v>328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3"/>
      <c r="AV36" s="159" t="s">
        <v>329</v>
      </c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6"/>
      <c r="BN36" s="233" t="s">
        <v>410</v>
      </c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5"/>
    </row>
    <row r="37" spans="1:80" ht="12.75" customHeight="1">
      <c r="A37" s="208" t="s">
        <v>405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10"/>
      <c r="AV37" s="130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2"/>
      <c r="BN37" s="236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8"/>
    </row>
    <row r="38" spans="1:80" ht="12.75" customHeight="1">
      <c r="A38" s="211" t="s">
        <v>328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3"/>
      <c r="AV38" s="159" t="s">
        <v>329</v>
      </c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6"/>
      <c r="BN38" s="233" t="s">
        <v>410</v>
      </c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5"/>
    </row>
    <row r="39" spans="1:80" ht="12.75" customHeight="1">
      <c r="A39" s="208" t="s">
        <v>406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10"/>
      <c r="AV39" s="130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2"/>
      <c r="BN39" s="236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8"/>
    </row>
    <row r="40" spans="1:80" ht="12.75" customHeight="1">
      <c r="A40" s="211" t="s">
        <v>331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3"/>
      <c r="AV40" s="159" t="s">
        <v>329</v>
      </c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6"/>
      <c r="BN40" s="159" t="s">
        <v>411</v>
      </c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40"/>
    </row>
    <row r="41" spans="1:80" ht="12.75" customHeight="1">
      <c r="A41" s="217" t="s">
        <v>332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9"/>
      <c r="AV41" s="244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9"/>
      <c r="BN41" s="244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6"/>
    </row>
    <row r="42" spans="1:80" ht="12.75" customHeight="1">
      <c r="A42" s="208" t="s">
        <v>333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10"/>
      <c r="AV42" s="130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2"/>
      <c r="BN42" s="241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3"/>
    </row>
    <row r="43" spans="1:80" ht="12.75" customHeight="1">
      <c r="A43" s="211" t="s">
        <v>331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3"/>
      <c r="AV43" s="159" t="s">
        <v>329</v>
      </c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6"/>
      <c r="BN43" s="159">
        <v>0</v>
      </c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40"/>
    </row>
    <row r="44" spans="1:80" ht="12.75" customHeight="1">
      <c r="A44" s="208" t="s">
        <v>407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1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241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3"/>
    </row>
    <row r="45" spans="1:80" ht="12.75" customHeight="1">
      <c r="A45" s="211" t="s">
        <v>331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3"/>
      <c r="AV45" s="159" t="s">
        <v>329</v>
      </c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6"/>
      <c r="BN45" s="124">
        <v>0</v>
      </c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6"/>
    </row>
    <row r="46" spans="1:80" ht="12.75" customHeight="1">
      <c r="A46" s="208" t="s">
        <v>408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10"/>
      <c r="AV46" s="130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2"/>
      <c r="BN46" s="130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2"/>
    </row>
    <row r="47" spans="1:80" ht="12.75" customHeight="1">
      <c r="A47" s="211" t="s">
        <v>331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3"/>
      <c r="AV47" s="159" t="s">
        <v>329</v>
      </c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6"/>
      <c r="BN47" s="233" t="s">
        <v>410</v>
      </c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5"/>
    </row>
    <row r="48" spans="1:80" ht="12.75" customHeight="1">
      <c r="A48" s="208" t="s">
        <v>409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10"/>
      <c r="AV48" s="130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2"/>
      <c r="BN48" s="236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8"/>
    </row>
    <row r="51" spans="1:80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</row>
    <row r="52" spans="1:80" ht="15" customHeight="1">
      <c r="A52" s="99" t="s">
        <v>500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 t="s">
        <v>505</v>
      </c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</row>
    <row r="53" spans="1:80" s="14" customFormat="1" ht="10.5">
      <c r="A53" s="100" t="s">
        <v>502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 t="s">
        <v>503</v>
      </c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 t="s">
        <v>504</v>
      </c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</row>
    <row r="54" spans="1:80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</row>
  </sheetData>
  <mergeCells count="92">
    <mergeCell ref="A3:CB3"/>
    <mergeCell ref="A4:CB4"/>
    <mergeCell ref="D6:BY6"/>
    <mergeCell ref="D7:BY7"/>
    <mergeCell ref="A9:AU9"/>
    <mergeCell ref="AV9:BM9"/>
    <mergeCell ref="BN9:CB9"/>
    <mergeCell ref="A10:AU10"/>
    <mergeCell ref="AV10:BM10"/>
    <mergeCell ref="BN10:CB10"/>
    <mergeCell ref="A11:AU11"/>
    <mergeCell ref="AV11:BM12"/>
    <mergeCell ref="BN11:CB12"/>
    <mergeCell ref="A12:AU12"/>
    <mergeCell ref="A16:AU16"/>
    <mergeCell ref="AV16:BM17"/>
    <mergeCell ref="BN16:CB17"/>
    <mergeCell ref="A17:AU17"/>
    <mergeCell ref="A18:AU18"/>
    <mergeCell ref="AV18:BM19"/>
    <mergeCell ref="BN18:CB19"/>
    <mergeCell ref="A19:AU19"/>
    <mergeCell ref="A13:AU13"/>
    <mergeCell ref="AV13:BM13"/>
    <mergeCell ref="BN13:CB13"/>
    <mergeCell ref="A14:AU14"/>
    <mergeCell ref="AV14:BM15"/>
    <mergeCell ref="BN14:CB15"/>
    <mergeCell ref="A15:AU15"/>
    <mergeCell ref="A22:AU22"/>
    <mergeCell ref="AV22:BM23"/>
    <mergeCell ref="BN22:CB23"/>
    <mergeCell ref="A23:AU23"/>
    <mergeCell ref="A20:AU20"/>
    <mergeCell ref="AV20:BM21"/>
    <mergeCell ref="BN20:CB21"/>
    <mergeCell ref="A21:AU21"/>
    <mergeCell ref="A26:AU26"/>
    <mergeCell ref="AV26:BM27"/>
    <mergeCell ref="BN26:CB27"/>
    <mergeCell ref="A27:AU27"/>
    <mergeCell ref="A24:AU24"/>
    <mergeCell ref="AV24:BM25"/>
    <mergeCell ref="BN24:CB25"/>
    <mergeCell ref="A25:AU25"/>
    <mergeCell ref="A30:AU30"/>
    <mergeCell ref="AV30:BM31"/>
    <mergeCell ref="BN30:CB31"/>
    <mergeCell ref="A31:AU31"/>
    <mergeCell ref="A28:AU28"/>
    <mergeCell ref="AV28:BM29"/>
    <mergeCell ref="BN28:CB29"/>
    <mergeCell ref="A29:AU29"/>
    <mergeCell ref="A34:AU34"/>
    <mergeCell ref="AV34:BM35"/>
    <mergeCell ref="BN34:CB35"/>
    <mergeCell ref="A35:AU35"/>
    <mergeCell ref="A32:AU32"/>
    <mergeCell ref="AV32:BM33"/>
    <mergeCell ref="BN32:CB33"/>
    <mergeCell ref="A33:AU33"/>
    <mergeCell ref="A38:AU38"/>
    <mergeCell ref="AV38:BM39"/>
    <mergeCell ref="BN38:CB39"/>
    <mergeCell ref="A39:AU39"/>
    <mergeCell ref="A36:AU36"/>
    <mergeCell ref="AV36:BM37"/>
    <mergeCell ref="BN36:CB37"/>
    <mergeCell ref="A37:AU37"/>
    <mergeCell ref="A42:AU42"/>
    <mergeCell ref="A40:AU40"/>
    <mergeCell ref="AV40:BM42"/>
    <mergeCell ref="BN40:CB42"/>
    <mergeCell ref="A41:AU41"/>
    <mergeCell ref="A45:AU45"/>
    <mergeCell ref="AV45:BM46"/>
    <mergeCell ref="BN45:CB46"/>
    <mergeCell ref="A46:AU46"/>
    <mergeCell ref="A43:AU43"/>
    <mergeCell ref="AV43:BM44"/>
    <mergeCell ref="BN43:CB44"/>
    <mergeCell ref="A44:AU44"/>
    <mergeCell ref="A53:AC53"/>
    <mergeCell ref="AD53:BI53"/>
    <mergeCell ref="BJ53:CB53"/>
    <mergeCell ref="A47:AU47"/>
    <mergeCell ref="AV47:BM48"/>
    <mergeCell ref="BN47:CB48"/>
    <mergeCell ref="A48:AU48"/>
    <mergeCell ref="A52:AC52"/>
    <mergeCell ref="AD52:BI52"/>
    <mergeCell ref="BJ52:CB52"/>
  </mergeCell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J35"/>
  <sheetViews>
    <sheetView zoomScaleNormal="100" workbookViewId="0">
      <selection activeCell="CP28" sqref="CP28"/>
    </sheetView>
  </sheetViews>
  <sheetFormatPr defaultColWidth="1.140625" defaultRowHeight="12.75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>
      <c r="A3" s="192" t="s">
        <v>429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s="12" customFormat="1" ht="15.75">
      <c r="A4" s="192" t="s">
        <v>412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6" spans="1:80" ht="15" customHeight="1">
      <c r="D6" s="110" t="s">
        <v>11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</row>
    <row r="7" spans="1:80" s="13" customFormat="1" ht="10.5">
      <c r="D7" s="111" t="s">
        <v>290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</row>
    <row r="9" spans="1:80" ht="12.75" customHeight="1">
      <c r="A9" s="124" t="s">
        <v>23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6"/>
      <c r="AI9" s="124" t="s">
        <v>413</v>
      </c>
      <c r="AJ9" s="125"/>
      <c r="AK9" s="125"/>
      <c r="AL9" s="125"/>
      <c r="AM9" s="125"/>
      <c r="AN9" s="125"/>
      <c r="AO9" s="125"/>
      <c r="AP9" s="125"/>
      <c r="AQ9" s="125"/>
      <c r="AR9" s="125"/>
      <c r="AS9" s="126"/>
      <c r="AT9" s="124" t="s">
        <v>29</v>
      </c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6"/>
    </row>
    <row r="10" spans="1:80" ht="12.75" customHeight="1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9"/>
      <c r="AI10" s="127" t="s">
        <v>335</v>
      </c>
      <c r="AJ10" s="128"/>
      <c r="AK10" s="128"/>
      <c r="AL10" s="128"/>
      <c r="AM10" s="128"/>
      <c r="AN10" s="128"/>
      <c r="AO10" s="128"/>
      <c r="AP10" s="128"/>
      <c r="AQ10" s="128"/>
      <c r="AR10" s="128"/>
      <c r="AS10" s="129"/>
      <c r="AT10" s="127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9"/>
    </row>
    <row r="11" spans="1:80" ht="12.7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2"/>
      <c r="AI11" s="130" t="s">
        <v>336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2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2"/>
    </row>
    <row r="12" spans="1:80" ht="12.75" customHeight="1">
      <c r="A12" s="211" t="s">
        <v>414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3"/>
      <c r="AI12" s="159" t="s">
        <v>415</v>
      </c>
      <c r="AJ12" s="125"/>
      <c r="AK12" s="125"/>
      <c r="AL12" s="125"/>
      <c r="AM12" s="125"/>
      <c r="AN12" s="125"/>
      <c r="AO12" s="125"/>
      <c r="AP12" s="125"/>
      <c r="AQ12" s="125"/>
      <c r="AR12" s="125"/>
      <c r="AS12" s="126"/>
      <c r="AT12" s="124">
        <f>SUM('Форма 4.1.'!BN34:CB35)</f>
        <v>0</v>
      </c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6"/>
    </row>
    <row r="13" spans="1:80" ht="12.75" customHeight="1">
      <c r="A13" s="217" t="s">
        <v>338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9"/>
      <c r="AI13" s="244"/>
      <c r="AJ13" s="128"/>
      <c r="AK13" s="128"/>
      <c r="AL13" s="128"/>
      <c r="AM13" s="128"/>
      <c r="AN13" s="128"/>
      <c r="AO13" s="128"/>
      <c r="AP13" s="128"/>
      <c r="AQ13" s="128"/>
      <c r="AR13" s="128"/>
      <c r="AS13" s="129"/>
      <c r="AT13" s="127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9"/>
    </row>
    <row r="14" spans="1:80" ht="12.75" customHeight="1">
      <c r="A14" s="208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10"/>
      <c r="AI14" s="130"/>
      <c r="AJ14" s="131"/>
      <c r="AK14" s="131"/>
      <c r="AL14" s="131"/>
      <c r="AM14" s="131"/>
      <c r="AN14" s="131"/>
      <c r="AO14" s="131"/>
      <c r="AP14" s="131"/>
      <c r="AQ14" s="131"/>
      <c r="AR14" s="131"/>
      <c r="AS14" s="132"/>
      <c r="AT14" s="130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2"/>
    </row>
    <row r="15" spans="1:80" ht="12.75" customHeight="1">
      <c r="A15" s="211" t="s">
        <v>416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3"/>
      <c r="AI15" s="159" t="s">
        <v>417</v>
      </c>
      <c r="AJ15" s="125"/>
      <c r="AK15" s="125"/>
      <c r="AL15" s="125"/>
      <c r="AM15" s="125"/>
      <c r="AN15" s="125"/>
      <c r="AO15" s="125"/>
      <c r="AP15" s="125"/>
      <c r="AQ15" s="125"/>
      <c r="AR15" s="125"/>
      <c r="AS15" s="126"/>
      <c r="AT15" s="233" t="s">
        <v>334</v>
      </c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9"/>
    </row>
    <row r="16" spans="1:80" ht="12.75" customHeight="1">
      <c r="A16" s="217" t="s">
        <v>418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9"/>
      <c r="AI16" s="130"/>
      <c r="AJ16" s="131"/>
      <c r="AK16" s="131"/>
      <c r="AL16" s="131"/>
      <c r="AM16" s="131"/>
      <c r="AN16" s="131"/>
      <c r="AO16" s="131"/>
      <c r="AP16" s="131"/>
      <c r="AQ16" s="131"/>
      <c r="AR16" s="131"/>
      <c r="AS16" s="132"/>
      <c r="AT16" s="280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2"/>
    </row>
    <row r="17" spans="1:80" ht="12.75" customHeight="1">
      <c r="A17" s="211" t="s">
        <v>337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3"/>
      <c r="AI17" s="159" t="s">
        <v>417</v>
      </c>
      <c r="AJ17" s="125"/>
      <c r="AK17" s="125"/>
      <c r="AL17" s="125"/>
      <c r="AM17" s="125"/>
      <c r="AN17" s="125"/>
      <c r="AO17" s="125"/>
      <c r="AP17" s="125"/>
      <c r="AQ17" s="125"/>
      <c r="AR17" s="125"/>
      <c r="AS17" s="126"/>
      <c r="AT17" s="233" t="s">
        <v>334</v>
      </c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9"/>
    </row>
    <row r="18" spans="1:80" ht="12.75" customHeight="1">
      <c r="A18" s="217" t="s">
        <v>419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9"/>
      <c r="AI18" s="130"/>
      <c r="AJ18" s="131"/>
      <c r="AK18" s="131"/>
      <c r="AL18" s="131"/>
      <c r="AM18" s="131"/>
      <c r="AN18" s="131"/>
      <c r="AO18" s="131"/>
      <c r="AP18" s="131"/>
      <c r="AQ18" s="131"/>
      <c r="AR18" s="131"/>
      <c r="AS18" s="132"/>
      <c r="AT18" s="280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2"/>
    </row>
    <row r="19" spans="1:80" ht="12.75" customHeight="1">
      <c r="A19" s="211" t="s">
        <v>339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3"/>
      <c r="AI19" s="159" t="s">
        <v>417</v>
      </c>
      <c r="AJ19" s="125"/>
      <c r="AK19" s="125"/>
      <c r="AL19" s="125"/>
      <c r="AM19" s="125"/>
      <c r="AN19" s="125"/>
      <c r="AO19" s="125"/>
      <c r="AP19" s="125"/>
      <c r="AQ19" s="125"/>
      <c r="AR19" s="125"/>
      <c r="AS19" s="126"/>
      <c r="AT19" s="253" t="s">
        <v>334</v>
      </c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6"/>
    </row>
    <row r="20" spans="1:80" ht="12.75" customHeight="1">
      <c r="A20" s="217" t="s">
        <v>420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9"/>
      <c r="AI20" s="244"/>
      <c r="AJ20" s="128"/>
      <c r="AK20" s="128"/>
      <c r="AL20" s="128"/>
      <c r="AM20" s="128"/>
      <c r="AN20" s="128"/>
      <c r="AO20" s="128"/>
      <c r="AP20" s="128"/>
      <c r="AQ20" s="128"/>
      <c r="AR20" s="128"/>
      <c r="AS20" s="129"/>
      <c r="AT20" s="127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9"/>
    </row>
    <row r="21" spans="1:80" ht="12.75" customHeight="1">
      <c r="A21" s="208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10"/>
      <c r="AI21" s="130"/>
      <c r="AJ21" s="131"/>
      <c r="AK21" s="131"/>
      <c r="AL21" s="131"/>
      <c r="AM21" s="131"/>
      <c r="AN21" s="131"/>
      <c r="AO21" s="131"/>
      <c r="AP21" s="131"/>
      <c r="AQ21" s="131"/>
      <c r="AR21" s="131"/>
      <c r="AS21" s="132"/>
      <c r="AT21" s="130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2"/>
    </row>
    <row r="22" spans="1:80" ht="12.75" customHeight="1">
      <c r="A22" s="211" t="s">
        <v>421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3"/>
      <c r="AI22" s="159" t="s">
        <v>417</v>
      </c>
      <c r="AJ22" s="125"/>
      <c r="AK22" s="125"/>
      <c r="AL22" s="125"/>
      <c r="AM22" s="125"/>
      <c r="AN22" s="125"/>
      <c r="AO22" s="125"/>
      <c r="AP22" s="125"/>
      <c r="AQ22" s="125"/>
      <c r="AR22" s="125"/>
      <c r="AS22" s="126"/>
      <c r="AT22" s="124">
        <f>SUM('Форма 4.1.'!BN43:CB44)</f>
        <v>0</v>
      </c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6"/>
    </row>
    <row r="23" spans="1:80" ht="12.75" customHeight="1">
      <c r="A23" s="208" t="s">
        <v>422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10"/>
      <c r="AI23" s="130"/>
      <c r="AJ23" s="131"/>
      <c r="AK23" s="131"/>
      <c r="AL23" s="131"/>
      <c r="AM23" s="131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2"/>
    </row>
    <row r="24" spans="1:80" ht="12.75" customHeight="1">
      <c r="A24" s="211" t="s">
        <v>423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3"/>
      <c r="AI24" s="159" t="s">
        <v>417</v>
      </c>
      <c r="AJ24" s="125"/>
      <c r="AK24" s="125"/>
      <c r="AL24" s="125"/>
      <c r="AM24" s="125"/>
      <c r="AN24" s="125"/>
      <c r="AO24" s="125"/>
      <c r="AP24" s="125"/>
      <c r="AQ24" s="125"/>
      <c r="AR24" s="125"/>
      <c r="AS24" s="126"/>
      <c r="AT24" s="124">
        <f>SUM('Форма 4.1.'!BN45:CB46)</f>
        <v>0</v>
      </c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6"/>
    </row>
    <row r="25" spans="1:80" ht="12.75" customHeight="1">
      <c r="A25" s="208" t="s">
        <v>424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10"/>
      <c r="AI25" s="130"/>
      <c r="AJ25" s="131"/>
      <c r="AK25" s="131"/>
      <c r="AL25" s="131"/>
      <c r="AM25" s="131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2"/>
    </row>
    <row r="26" spans="1:80" ht="12.75" customHeight="1">
      <c r="A26" s="211" t="s">
        <v>425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3"/>
      <c r="AI26" s="159" t="s">
        <v>417</v>
      </c>
      <c r="AJ26" s="125"/>
      <c r="AK26" s="125"/>
      <c r="AL26" s="125"/>
      <c r="AM26" s="125"/>
      <c r="AN26" s="125"/>
      <c r="AO26" s="125"/>
      <c r="AP26" s="125"/>
      <c r="AQ26" s="125"/>
      <c r="AR26" s="125"/>
      <c r="AS26" s="126"/>
      <c r="AT26" s="233" t="s">
        <v>334</v>
      </c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9"/>
    </row>
    <row r="27" spans="1:80" ht="12.75" customHeight="1">
      <c r="A27" s="208" t="s">
        <v>426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10"/>
      <c r="AI27" s="130"/>
      <c r="AJ27" s="131"/>
      <c r="AK27" s="131"/>
      <c r="AL27" s="131"/>
      <c r="AM27" s="131"/>
      <c r="AN27" s="131"/>
      <c r="AO27" s="131"/>
      <c r="AP27" s="131"/>
      <c r="AQ27" s="131"/>
      <c r="AR27" s="131"/>
      <c r="AS27" s="132"/>
      <c r="AT27" s="280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2"/>
    </row>
    <row r="28" spans="1:80" ht="12.75" customHeight="1">
      <c r="A28" s="211" t="s">
        <v>427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3"/>
      <c r="AI28" s="159" t="s">
        <v>417</v>
      </c>
      <c r="AJ28" s="125"/>
      <c r="AK28" s="125"/>
      <c r="AL28" s="125"/>
      <c r="AM28" s="125"/>
      <c r="AN28" s="125"/>
      <c r="AO28" s="125"/>
      <c r="AP28" s="125"/>
      <c r="AQ28" s="125"/>
      <c r="AR28" s="125"/>
      <c r="AS28" s="126"/>
      <c r="AT28" s="124">
        <f>0.65*AT12+0.25*AT22+0.1*AT24</f>
        <v>0</v>
      </c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6"/>
    </row>
    <row r="29" spans="1:80" ht="12.75" customHeight="1">
      <c r="A29" s="208" t="s">
        <v>340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10"/>
      <c r="AI29" s="130"/>
      <c r="AJ29" s="131"/>
      <c r="AK29" s="131"/>
      <c r="AL29" s="131"/>
      <c r="AM29" s="131"/>
      <c r="AN29" s="131"/>
      <c r="AO29" s="131"/>
      <c r="AP29" s="131"/>
      <c r="AQ29" s="131"/>
      <c r="AR29" s="131"/>
      <c r="AS29" s="132"/>
      <c r="AT29" s="130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2"/>
    </row>
    <row r="33" spans="1:88" ht="15" customHeight="1">
      <c r="A33" s="99" t="s">
        <v>500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 t="s">
        <v>505</v>
      </c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56"/>
      <c r="CD33" s="56"/>
      <c r="CE33" s="56"/>
      <c r="CF33" s="56"/>
      <c r="CG33" s="56"/>
      <c r="CH33" s="56"/>
      <c r="CI33" s="56"/>
      <c r="CJ33" s="56"/>
    </row>
    <row r="34" spans="1:88" s="14" customFormat="1" ht="10.5">
      <c r="A34" s="100" t="s">
        <v>502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 t="s">
        <v>503</v>
      </c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 t="s">
        <v>504</v>
      </c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57"/>
      <c r="CD34" s="57"/>
      <c r="CE34" s="57"/>
      <c r="CF34" s="57"/>
      <c r="CG34" s="57"/>
      <c r="CH34" s="57"/>
      <c r="CI34" s="57"/>
      <c r="CJ34" s="57"/>
    </row>
    <row r="35" spans="1:88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</row>
  </sheetData>
  <mergeCells count="53">
    <mergeCell ref="A3:CB3"/>
    <mergeCell ref="A4:CB4"/>
    <mergeCell ref="D6:BY6"/>
    <mergeCell ref="D7:BY7"/>
    <mergeCell ref="A9:AH9"/>
    <mergeCell ref="AI9:AS9"/>
    <mergeCell ref="AT9:CB9"/>
    <mergeCell ref="A10:AH10"/>
    <mergeCell ref="AI10:AS10"/>
    <mergeCell ref="AT10:CB10"/>
    <mergeCell ref="A11:AH11"/>
    <mergeCell ref="AI11:AS11"/>
    <mergeCell ref="AT11:CB11"/>
    <mergeCell ref="A12:AH12"/>
    <mergeCell ref="AI12:AS14"/>
    <mergeCell ref="A13:AH13"/>
    <mergeCell ref="A14:AH14"/>
    <mergeCell ref="AT12:CB14"/>
    <mergeCell ref="A19:AH19"/>
    <mergeCell ref="AI19:AS21"/>
    <mergeCell ref="A20:AH20"/>
    <mergeCell ref="A21:AH21"/>
    <mergeCell ref="A15:AH15"/>
    <mergeCell ref="AI15:AS16"/>
    <mergeCell ref="A16:AH16"/>
    <mergeCell ref="A17:AH17"/>
    <mergeCell ref="AI17:AS18"/>
    <mergeCell ref="A18:AH18"/>
    <mergeCell ref="A22:AH22"/>
    <mergeCell ref="AI22:AS23"/>
    <mergeCell ref="A23:AH23"/>
    <mergeCell ref="A24:AH24"/>
    <mergeCell ref="AI24:AS25"/>
    <mergeCell ref="A25:AH25"/>
    <mergeCell ref="AT26:CB27"/>
    <mergeCell ref="A33:AC33"/>
    <mergeCell ref="AD33:BI33"/>
    <mergeCell ref="BJ33:CB33"/>
    <mergeCell ref="A34:AC34"/>
    <mergeCell ref="AD34:BI34"/>
    <mergeCell ref="BJ34:CB34"/>
    <mergeCell ref="A26:AH26"/>
    <mergeCell ref="AI26:AS27"/>
    <mergeCell ref="A27:AH27"/>
    <mergeCell ref="A28:AH28"/>
    <mergeCell ref="AI28:AS29"/>
    <mergeCell ref="AT28:CB29"/>
    <mergeCell ref="A29:AH29"/>
    <mergeCell ref="AT15:CB16"/>
    <mergeCell ref="AT17:CB18"/>
    <mergeCell ref="AT19:CB21"/>
    <mergeCell ref="AT22:CB23"/>
    <mergeCell ref="AT24:CB25"/>
  </mergeCells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35"/>
  <sheetViews>
    <sheetView zoomScale="80" zoomScaleNormal="80" workbookViewId="0">
      <pane ySplit="12" topLeftCell="A13" activePane="bottomLeft" state="frozen"/>
      <selection pane="bottomLeft" activeCell="W62" sqref="W62"/>
    </sheetView>
  </sheetViews>
  <sheetFormatPr defaultRowHeight="12.75"/>
  <cols>
    <col min="1" max="1" width="5.28515625" style="25" customWidth="1"/>
    <col min="2" max="2" width="5.85546875" style="25" customWidth="1"/>
    <col min="3" max="3" width="3.7109375" style="25" customWidth="1"/>
    <col min="4" max="4" width="18.5703125" style="25" customWidth="1"/>
    <col min="5" max="5" width="6.28515625" style="25" customWidth="1"/>
    <col min="6" max="6" width="14.42578125" style="25" customWidth="1"/>
    <col min="7" max="7" width="14.85546875" style="25" customWidth="1"/>
    <col min="8" max="8" width="5.7109375" style="25" customWidth="1"/>
    <col min="9" max="9" width="13.140625" style="25" customWidth="1"/>
    <col min="10" max="22" width="9.140625" style="25"/>
    <col min="23" max="23" width="8" style="25" customWidth="1"/>
    <col min="24" max="29" width="9.140625" style="25"/>
    <col min="30" max="30" width="12.28515625" style="25" customWidth="1"/>
    <col min="31" max="31" width="12.85546875" style="25" customWidth="1"/>
    <col min="32" max="16384" width="9.140625" style="25"/>
  </cols>
  <sheetData>
    <row r="1" spans="1:32" ht="18.75">
      <c r="A1" s="295" t="s">
        <v>363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</row>
    <row r="2" spans="1:32" ht="18.75">
      <c r="A2" s="295" t="s">
        <v>362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</row>
    <row r="3" spans="1:32" ht="18.75">
      <c r="A3" s="295" t="s">
        <v>853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</row>
    <row r="4" spans="1:3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32" ht="18.75">
      <c r="A5" s="296" t="s">
        <v>11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</row>
    <row r="6" spans="1:32">
      <c r="A6" s="297" t="s">
        <v>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</row>
    <row r="7" spans="1:32" ht="13.5" thickBot="1"/>
    <row r="8" spans="1:32" ht="18" customHeight="1" thickBot="1">
      <c r="A8" s="286" t="s">
        <v>341</v>
      </c>
      <c r="B8" s="287"/>
      <c r="C8" s="287"/>
      <c r="D8" s="287"/>
      <c r="E8" s="287"/>
      <c r="F8" s="287"/>
      <c r="G8" s="287"/>
      <c r="H8" s="287"/>
      <c r="I8" s="288"/>
      <c r="J8" s="287" t="s">
        <v>342</v>
      </c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8"/>
      <c r="W8" s="284" t="s">
        <v>456</v>
      </c>
      <c r="X8" s="298" t="s">
        <v>457</v>
      </c>
      <c r="Y8" s="299"/>
      <c r="Z8" s="300"/>
      <c r="AA8" s="304" t="s">
        <v>458</v>
      </c>
    </row>
    <row r="9" spans="1:32" ht="24.75" customHeight="1" thickBot="1">
      <c r="A9" s="284" t="s">
        <v>459</v>
      </c>
      <c r="B9" s="284" t="s">
        <v>460</v>
      </c>
      <c r="C9" s="284" t="s">
        <v>343</v>
      </c>
      <c r="D9" s="284" t="s">
        <v>461</v>
      </c>
      <c r="E9" s="284" t="s">
        <v>462</v>
      </c>
      <c r="F9" s="284" t="s">
        <v>463</v>
      </c>
      <c r="G9" s="284" t="s">
        <v>464</v>
      </c>
      <c r="H9" s="284" t="s">
        <v>344</v>
      </c>
      <c r="I9" s="284" t="s">
        <v>465</v>
      </c>
      <c r="J9" s="304" t="s">
        <v>466</v>
      </c>
      <c r="K9" s="284" t="s">
        <v>467</v>
      </c>
      <c r="L9" s="284" t="s">
        <v>468</v>
      </c>
      <c r="M9" s="286" t="s">
        <v>469</v>
      </c>
      <c r="N9" s="287"/>
      <c r="O9" s="287"/>
      <c r="P9" s="287"/>
      <c r="Q9" s="287"/>
      <c r="R9" s="287"/>
      <c r="S9" s="287"/>
      <c r="T9" s="287"/>
      <c r="U9" s="288"/>
      <c r="V9" s="284" t="s">
        <v>470</v>
      </c>
      <c r="W9" s="285"/>
      <c r="X9" s="301"/>
      <c r="Y9" s="302"/>
      <c r="Z9" s="303"/>
      <c r="AA9" s="305"/>
    </row>
    <row r="10" spans="1:32" ht="27.75" customHeight="1" thickBot="1">
      <c r="A10" s="285"/>
      <c r="B10" s="285"/>
      <c r="C10" s="285"/>
      <c r="D10" s="285"/>
      <c r="E10" s="285"/>
      <c r="F10" s="285"/>
      <c r="G10" s="285"/>
      <c r="H10" s="285"/>
      <c r="I10" s="285"/>
      <c r="J10" s="305"/>
      <c r="K10" s="285"/>
      <c r="L10" s="285"/>
      <c r="M10" s="284" t="s">
        <v>345</v>
      </c>
      <c r="N10" s="286" t="s">
        <v>471</v>
      </c>
      <c r="O10" s="287"/>
      <c r="P10" s="288"/>
      <c r="Q10" s="286" t="s">
        <v>472</v>
      </c>
      <c r="R10" s="287"/>
      <c r="S10" s="287"/>
      <c r="T10" s="288"/>
      <c r="U10" s="284" t="s">
        <v>473</v>
      </c>
      <c r="V10" s="285"/>
      <c r="W10" s="285"/>
      <c r="X10" s="284" t="s">
        <v>474</v>
      </c>
      <c r="Y10" s="284" t="s">
        <v>346</v>
      </c>
      <c r="Z10" s="284" t="s">
        <v>347</v>
      </c>
      <c r="AA10" s="305"/>
    </row>
    <row r="11" spans="1:32" ht="128.25" customHeight="1" thickBot="1">
      <c r="A11" s="285"/>
      <c r="B11" s="285"/>
      <c r="C11" s="285"/>
      <c r="D11" s="285"/>
      <c r="E11" s="285"/>
      <c r="F11" s="285"/>
      <c r="G11" s="285"/>
      <c r="H11" s="285"/>
      <c r="I11" s="285"/>
      <c r="J11" s="305"/>
      <c r="K11" s="285"/>
      <c r="L11" s="285"/>
      <c r="M11" s="285"/>
      <c r="N11" s="27" t="s">
        <v>349</v>
      </c>
      <c r="O11" s="27" t="s">
        <v>350</v>
      </c>
      <c r="P11" s="27" t="s">
        <v>351</v>
      </c>
      <c r="Q11" s="27" t="s">
        <v>381</v>
      </c>
      <c r="R11" s="27" t="s">
        <v>382</v>
      </c>
      <c r="S11" s="27" t="s">
        <v>475</v>
      </c>
      <c r="T11" s="27" t="s">
        <v>476</v>
      </c>
      <c r="U11" s="285"/>
      <c r="V11" s="285"/>
      <c r="W11" s="285"/>
      <c r="X11" s="285"/>
      <c r="Y11" s="285"/>
      <c r="Z11" s="285"/>
      <c r="AA11" s="305"/>
      <c r="AB11" s="25" t="s">
        <v>496</v>
      </c>
      <c r="AC11" s="25" t="s">
        <v>497</v>
      </c>
      <c r="AD11" s="25" t="s">
        <v>498</v>
      </c>
      <c r="AE11" s="25" t="s">
        <v>499</v>
      </c>
    </row>
    <row r="12" spans="1:32" ht="13.5" thickBot="1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  <c r="S12" s="31">
        <v>19</v>
      </c>
      <c r="T12" s="31">
        <v>20</v>
      </c>
      <c r="U12" s="31">
        <v>21</v>
      </c>
      <c r="V12" s="31">
        <v>22</v>
      </c>
      <c r="W12" s="31">
        <v>23</v>
      </c>
      <c r="X12" s="31">
        <v>24</v>
      </c>
      <c r="Y12" s="31">
        <v>25</v>
      </c>
      <c r="Z12" s="31">
        <v>26</v>
      </c>
      <c r="AA12" s="31">
        <v>27</v>
      </c>
    </row>
    <row r="13" spans="1:32" ht="30">
      <c r="A13" s="32">
        <v>1</v>
      </c>
      <c r="B13" s="80" t="s">
        <v>386</v>
      </c>
      <c r="C13" s="80" t="s">
        <v>452</v>
      </c>
      <c r="D13" s="80" t="s">
        <v>854</v>
      </c>
      <c r="E13" s="80" t="s">
        <v>484</v>
      </c>
      <c r="F13" s="80" t="s">
        <v>855</v>
      </c>
      <c r="G13" s="80" t="s">
        <v>856</v>
      </c>
      <c r="H13" s="80" t="s">
        <v>355</v>
      </c>
      <c r="I13" s="80">
        <v>2</v>
      </c>
      <c r="J13" s="80" t="s">
        <v>452</v>
      </c>
      <c r="K13" s="80">
        <v>0</v>
      </c>
      <c r="L13" s="80">
        <v>0</v>
      </c>
      <c r="M13" s="80">
        <v>1</v>
      </c>
      <c r="N13" s="80">
        <v>0</v>
      </c>
      <c r="O13" s="80">
        <v>0</v>
      </c>
      <c r="P13" s="80">
        <v>1</v>
      </c>
      <c r="Q13" s="80">
        <v>0</v>
      </c>
      <c r="R13" s="80">
        <v>0</v>
      </c>
      <c r="S13" s="80">
        <v>0</v>
      </c>
      <c r="T13" s="80">
        <v>1</v>
      </c>
      <c r="U13" s="80">
        <v>0</v>
      </c>
      <c r="V13" s="80">
        <v>0</v>
      </c>
      <c r="W13" s="80"/>
      <c r="X13" s="80">
        <v>0</v>
      </c>
      <c r="Y13" s="80" t="s">
        <v>451</v>
      </c>
      <c r="Z13" s="80" t="s">
        <v>455</v>
      </c>
      <c r="AA13" s="80">
        <v>1</v>
      </c>
      <c r="AB13" s="41"/>
      <c r="AD13" s="25">
        <f>I13*M13</f>
        <v>2</v>
      </c>
      <c r="AE13" s="25">
        <f>M13</f>
        <v>1</v>
      </c>
      <c r="AF13" s="25">
        <f>M13-AE13</f>
        <v>0</v>
      </c>
    </row>
    <row r="14" spans="1:32" ht="30">
      <c r="A14" s="80">
        <v>2</v>
      </c>
      <c r="B14" s="80" t="s">
        <v>386</v>
      </c>
      <c r="C14" s="80" t="s">
        <v>452</v>
      </c>
      <c r="D14" s="80" t="s">
        <v>857</v>
      </c>
      <c r="E14" s="80" t="s">
        <v>484</v>
      </c>
      <c r="F14" s="80" t="s">
        <v>855</v>
      </c>
      <c r="G14" s="80" t="s">
        <v>856</v>
      </c>
      <c r="H14" s="80" t="s">
        <v>355</v>
      </c>
      <c r="I14" s="80">
        <v>2</v>
      </c>
      <c r="J14" s="80" t="s">
        <v>452</v>
      </c>
      <c r="K14" s="80">
        <v>0</v>
      </c>
      <c r="L14" s="80">
        <v>0</v>
      </c>
      <c r="M14" s="80">
        <v>1</v>
      </c>
      <c r="N14" s="80">
        <v>0</v>
      </c>
      <c r="O14" s="80">
        <v>0</v>
      </c>
      <c r="P14" s="80">
        <v>1</v>
      </c>
      <c r="Q14" s="80">
        <v>0</v>
      </c>
      <c r="R14" s="80">
        <v>0</v>
      </c>
      <c r="S14" s="80">
        <v>0</v>
      </c>
      <c r="T14" s="80">
        <v>1</v>
      </c>
      <c r="U14" s="80">
        <v>0</v>
      </c>
      <c r="V14" s="80">
        <v>0</v>
      </c>
      <c r="W14" s="80"/>
      <c r="X14" s="80">
        <v>0</v>
      </c>
      <c r="Y14" s="80" t="s">
        <v>451</v>
      </c>
      <c r="Z14" s="80" t="s">
        <v>455</v>
      </c>
      <c r="AA14" s="80">
        <v>1</v>
      </c>
      <c r="AB14" s="41"/>
      <c r="AD14" s="25">
        <f>I14*M14</f>
        <v>2</v>
      </c>
      <c r="AE14" s="25">
        <f>M14</f>
        <v>1</v>
      </c>
      <c r="AF14" s="25">
        <f t="shared" ref="AF14:AF77" si="0">M14-AE14</f>
        <v>0</v>
      </c>
    </row>
    <row r="15" spans="1:32" ht="30">
      <c r="A15" s="80">
        <v>3</v>
      </c>
      <c r="B15" s="80" t="s">
        <v>386</v>
      </c>
      <c r="C15" s="80" t="s">
        <v>452</v>
      </c>
      <c r="D15" s="80" t="s">
        <v>858</v>
      </c>
      <c r="E15" s="80" t="s">
        <v>484</v>
      </c>
      <c r="F15" s="80" t="s">
        <v>855</v>
      </c>
      <c r="G15" s="80" t="s">
        <v>856</v>
      </c>
      <c r="H15" s="80" t="s">
        <v>355</v>
      </c>
      <c r="I15" s="80">
        <v>2</v>
      </c>
      <c r="J15" s="80" t="s">
        <v>452</v>
      </c>
      <c r="K15" s="80">
        <v>0</v>
      </c>
      <c r="L15" s="80">
        <v>0</v>
      </c>
      <c r="M15" s="80">
        <v>2</v>
      </c>
      <c r="N15" s="80">
        <v>0</v>
      </c>
      <c r="O15" s="80">
        <v>0</v>
      </c>
      <c r="P15" s="80">
        <v>2</v>
      </c>
      <c r="Q15" s="80">
        <v>0</v>
      </c>
      <c r="R15" s="80">
        <v>0</v>
      </c>
      <c r="S15" s="80">
        <v>0</v>
      </c>
      <c r="T15" s="80">
        <v>2</v>
      </c>
      <c r="U15" s="80">
        <v>0</v>
      </c>
      <c r="V15" s="80">
        <v>0</v>
      </c>
      <c r="W15" s="80"/>
      <c r="X15" s="80">
        <v>0</v>
      </c>
      <c r="Y15" s="80" t="s">
        <v>451</v>
      </c>
      <c r="Z15" s="80" t="s">
        <v>455</v>
      </c>
      <c r="AA15" s="80">
        <v>1</v>
      </c>
      <c r="AB15" s="41"/>
      <c r="AD15" s="25">
        <f t="shared" ref="AD15:AD31" si="1">I15*M15</f>
        <v>4</v>
      </c>
      <c r="AE15" s="25">
        <f t="shared" ref="AE15:AE31" si="2">M15</f>
        <v>2</v>
      </c>
      <c r="AF15" s="25">
        <f t="shared" si="0"/>
        <v>0</v>
      </c>
    </row>
    <row r="16" spans="1:32" ht="30">
      <c r="A16" s="80">
        <v>4</v>
      </c>
      <c r="B16" s="80" t="s">
        <v>386</v>
      </c>
      <c r="C16" s="80" t="s">
        <v>452</v>
      </c>
      <c r="D16" s="80" t="s">
        <v>859</v>
      </c>
      <c r="E16" s="80" t="s">
        <v>484</v>
      </c>
      <c r="F16" s="80" t="s">
        <v>855</v>
      </c>
      <c r="G16" s="80" t="s">
        <v>856</v>
      </c>
      <c r="H16" s="80" t="s">
        <v>355</v>
      </c>
      <c r="I16" s="80">
        <v>2</v>
      </c>
      <c r="J16" s="80" t="s">
        <v>452</v>
      </c>
      <c r="K16" s="80">
        <v>0</v>
      </c>
      <c r="L16" s="80">
        <v>0</v>
      </c>
      <c r="M16" s="80">
        <v>1</v>
      </c>
      <c r="N16" s="80">
        <v>0</v>
      </c>
      <c r="O16" s="80">
        <v>0</v>
      </c>
      <c r="P16" s="80">
        <v>1</v>
      </c>
      <c r="Q16" s="80">
        <v>0</v>
      </c>
      <c r="R16" s="80">
        <v>0</v>
      </c>
      <c r="S16" s="80">
        <v>0</v>
      </c>
      <c r="T16" s="80">
        <v>1</v>
      </c>
      <c r="U16" s="80">
        <v>0</v>
      </c>
      <c r="V16" s="80">
        <v>0</v>
      </c>
      <c r="W16" s="80"/>
      <c r="X16" s="80">
        <v>0</v>
      </c>
      <c r="Y16" s="80" t="s">
        <v>451</v>
      </c>
      <c r="Z16" s="80" t="s">
        <v>455</v>
      </c>
      <c r="AA16" s="80">
        <v>1</v>
      </c>
      <c r="AB16" s="41"/>
      <c r="AD16" s="25">
        <f t="shared" si="1"/>
        <v>2</v>
      </c>
      <c r="AE16" s="25">
        <f t="shared" si="2"/>
        <v>1</v>
      </c>
      <c r="AF16" s="25">
        <f t="shared" si="0"/>
        <v>0</v>
      </c>
    </row>
    <row r="17" spans="1:32" ht="30">
      <c r="A17" s="80">
        <v>5</v>
      </c>
      <c r="B17" s="80" t="s">
        <v>386</v>
      </c>
      <c r="C17" s="80" t="s">
        <v>452</v>
      </c>
      <c r="D17" s="80" t="s">
        <v>860</v>
      </c>
      <c r="E17" s="80" t="s">
        <v>484</v>
      </c>
      <c r="F17" s="80" t="s">
        <v>855</v>
      </c>
      <c r="G17" s="80" t="s">
        <v>856</v>
      </c>
      <c r="H17" s="80" t="s">
        <v>355</v>
      </c>
      <c r="I17" s="80">
        <v>2</v>
      </c>
      <c r="J17" s="80" t="s">
        <v>452</v>
      </c>
      <c r="K17" s="80">
        <v>0</v>
      </c>
      <c r="L17" s="80">
        <v>0</v>
      </c>
      <c r="M17" s="80">
        <v>1</v>
      </c>
      <c r="N17" s="80">
        <v>0</v>
      </c>
      <c r="O17" s="80">
        <v>0</v>
      </c>
      <c r="P17" s="80">
        <v>1</v>
      </c>
      <c r="Q17" s="80">
        <v>0</v>
      </c>
      <c r="R17" s="80">
        <v>0</v>
      </c>
      <c r="S17" s="80">
        <v>0</v>
      </c>
      <c r="T17" s="80">
        <v>1</v>
      </c>
      <c r="U17" s="80">
        <v>0</v>
      </c>
      <c r="V17" s="80">
        <v>0</v>
      </c>
      <c r="W17" s="80"/>
      <c r="X17" s="80">
        <v>0</v>
      </c>
      <c r="Y17" s="80" t="s">
        <v>451</v>
      </c>
      <c r="Z17" s="80" t="s">
        <v>455</v>
      </c>
      <c r="AA17" s="80">
        <v>1</v>
      </c>
      <c r="AB17" s="41"/>
      <c r="AD17" s="25">
        <f t="shared" si="1"/>
        <v>2</v>
      </c>
      <c r="AE17" s="25">
        <f t="shared" si="2"/>
        <v>1</v>
      </c>
      <c r="AF17" s="25">
        <f t="shared" si="0"/>
        <v>0</v>
      </c>
    </row>
    <row r="18" spans="1:32" ht="30">
      <c r="A18" s="80">
        <v>6</v>
      </c>
      <c r="B18" s="80" t="s">
        <v>386</v>
      </c>
      <c r="C18" s="80" t="s">
        <v>452</v>
      </c>
      <c r="D18" s="80" t="s">
        <v>861</v>
      </c>
      <c r="E18" s="80" t="s">
        <v>484</v>
      </c>
      <c r="F18" s="80" t="s">
        <v>862</v>
      </c>
      <c r="G18" s="80" t="s">
        <v>863</v>
      </c>
      <c r="H18" s="80" t="s">
        <v>355</v>
      </c>
      <c r="I18" s="80">
        <v>2</v>
      </c>
      <c r="J18" s="80" t="s">
        <v>452</v>
      </c>
      <c r="K18" s="80">
        <v>0</v>
      </c>
      <c r="L18" s="80">
        <v>0</v>
      </c>
      <c r="M18" s="80">
        <v>2</v>
      </c>
      <c r="N18" s="80">
        <v>0</v>
      </c>
      <c r="O18" s="80">
        <v>0</v>
      </c>
      <c r="P18" s="80">
        <v>2</v>
      </c>
      <c r="Q18" s="80">
        <v>0</v>
      </c>
      <c r="R18" s="80">
        <v>0</v>
      </c>
      <c r="S18" s="80">
        <v>0</v>
      </c>
      <c r="T18" s="80">
        <v>2</v>
      </c>
      <c r="U18" s="80">
        <v>0</v>
      </c>
      <c r="V18" s="80">
        <v>0</v>
      </c>
      <c r="W18" s="80"/>
      <c r="X18" s="80">
        <v>0</v>
      </c>
      <c r="Y18" s="80" t="s">
        <v>451</v>
      </c>
      <c r="Z18" s="80" t="s">
        <v>455</v>
      </c>
      <c r="AA18" s="80">
        <v>1</v>
      </c>
      <c r="AB18" s="41"/>
      <c r="AD18" s="25">
        <f t="shared" si="1"/>
        <v>4</v>
      </c>
      <c r="AE18" s="25">
        <f t="shared" si="2"/>
        <v>2</v>
      </c>
      <c r="AF18" s="25">
        <f t="shared" si="0"/>
        <v>0</v>
      </c>
    </row>
    <row r="19" spans="1:32" ht="30">
      <c r="A19" s="80">
        <v>7</v>
      </c>
      <c r="B19" s="80" t="s">
        <v>386</v>
      </c>
      <c r="C19" s="80" t="s">
        <v>452</v>
      </c>
      <c r="D19" s="80" t="s">
        <v>864</v>
      </c>
      <c r="E19" s="80" t="s">
        <v>484</v>
      </c>
      <c r="F19" s="80" t="s">
        <v>862</v>
      </c>
      <c r="G19" s="80" t="s">
        <v>863</v>
      </c>
      <c r="H19" s="80" t="s">
        <v>355</v>
      </c>
      <c r="I19" s="80">
        <v>2</v>
      </c>
      <c r="J19" s="80" t="s">
        <v>452</v>
      </c>
      <c r="K19" s="80">
        <v>0</v>
      </c>
      <c r="L19" s="80">
        <v>0</v>
      </c>
      <c r="M19" s="80">
        <v>3</v>
      </c>
      <c r="N19" s="80">
        <v>0</v>
      </c>
      <c r="O19" s="80">
        <v>0</v>
      </c>
      <c r="P19" s="80">
        <v>3</v>
      </c>
      <c r="Q19" s="80">
        <v>0</v>
      </c>
      <c r="R19" s="80">
        <v>0</v>
      </c>
      <c r="S19" s="80">
        <v>0</v>
      </c>
      <c r="T19" s="80">
        <v>3</v>
      </c>
      <c r="U19" s="80">
        <v>0</v>
      </c>
      <c r="V19" s="80">
        <v>0</v>
      </c>
      <c r="W19" s="80"/>
      <c r="X19" s="80">
        <v>0</v>
      </c>
      <c r="Y19" s="80" t="s">
        <v>451</v>
      </c>
      <c r="Z19" s="80" t="s">
        <v>455</v>
      </c>
      <c r="AA19" s="80">
        <v>1</v>
      </c>
      <c r="AB19" s="41"/>
      <c r="AD19" s="25">
        <f t="shared" si="1"/>
        <v>6</v>
      </c>
      <c r="AE19" s="25">
        <f t="shared" si="2"/>
        <v>3</v>
      </c>
      <c r="AF19" s="25">
        <f t="shared" si="0"/>
        <v>0</v>
      </c>
    </row>
    <row r="20" spans="1:32" ht="30">
      <c r="A20" s="80">
        <v>8</v>
      </c>
      <c r="B20" s="80" t="s">
        <v>386</v>
      </c>
      <c r="C20" s="80" t="s">
        <v>452</v>
      </c>
      <c r="D20" s="80" t="s">
        <v>865</v>
      </c>
      <c r="E20" s="80" t="s">
        <v>484</v>
      </c>
      <c r="F20" s="80" t="s">
        <v>862</v>
      </c>
      <c r="G20" s="80" t="s">
        <v>863</v>
      </c>
      <c r="H20" s="80" t="s">
        <v>355</v>
      </c>
      <c r="I20" s="80">
        <v>2</v>
      </c>
      <c r="J20" s="80" t="s">
        <v>452</v>
      </c>
      <c r="K20" s="80">
        <v>0</v>
      </c>
      <c r="L20" s="80">
        <v>0</v>
      </c>
      <c r="M20" s="80">
        <v>6</v>
      </c>
      <c r="N20" s="80">
        <v>0</v>
      </c>
      <c r="O20" s="80">
        <v>0</v>
      </c>
      <c r="P20" s="80">
        <v>6</v>
      </c>
      <c r="Q20" s="80">
        <v>0</v>
      </c>
      <c r="R20" s="80">
        <v>0</v>
      </c>
      <c r="S20" s="80">
        <v>0</v>
      </c>
      <c r="T20" s="80">
        <v>6</v>
      </c>
      <c r="U20" s="80">
        <v>0</v>
      </c>
      <c r="V20" s="80">
        <v>0</v>
      </c>
      <c r="W20" s="80"/>
      <c r="X20" s="80">
        <v>0</v>
      </c>
      <c r="Y20" s="80" t="s">
        <v>451</v>
      </c>
      <c r="Z20" s="80" t="s">
        <v>455</v>
      </c>
      <c r="AA20" s="80">
        <v>1</v>
      </c>
      <c r="AB20" s="41"/>
      <c r="AD20" s="25">
        <f t="shared" si="1"/>
        <v>12</v>
      </c>
      <c r="AE20" s="25">
        <f t="shared" si="2"/>
        <v>6</v>
      </c>
      <c r="AF20" s="25">
        <f t="shared" si="0"/>
        <v>0</v>
      </c>
    </row>
    <row r="21" spans="1:32" ht="30">
      <c r="A21" s="80">
        <v>9</v>
      </c>
      <c r="B21" s="80" t="s">
        <v>386</v>
      </c>
      <c r="C21" s="80" t="s">
        <v>452</v>
      </c>
      <c r="D21" s="80" t="s">
        <v>866</v>
      </c>
      <c r="E21" s="80" t="s">
        <v>484</v>
      </c>
      <c r="F21" s="80" t="s">
        <v>862</v>
      </c>
      <c r="G21" s="80" t="s">
        <v>863</v>
      </c>
      <c r="H21" s="80" t="s">
        <v>355</v>
      </c>
      <c r="I21" s="80">
        <v>2</v>
      </c>
      <c r="J21" s="80" t="s">
        <v>452</v>
      </c>
      <c r="K21" s="80">
        <v>0</v>
      </c>
      <c r="L21" s="80">
        <v>0</v>
      </c>
      <c r="M21" s="80">
        <v>1</v>
      </c>
      <c r="N21" s="80">
        <v>0</v>
      </c>
      <c r="O21" s="80">
        <v>0</v>
      </c>
      <c r="P21" s="80">
        <v>1</v>
      </c>
      <c r="Q21" s="80">
        <v>0</v>
      </c>
      <c r="R21" s="80">
        <v>0</v>
      </c>
      <c r="S21" s="80">
        <v>0</v>
      </c>
      <c r="T21" s="80">
        <v>1</v>
      </c>
      <c r="U21" s="80">
        <v>0</v>
      </c>
      <c r="V21" s="80">
        <v>0</v>
      </c>
      <c r="W21" s="80"/>
      <c r="X21" s="80">
        <v>0</v>
      </c>
      <c r="Y21" s="80" t="s">
        <v>451</v>
      </c>
      <c r="Z21" s="80" t="s">
        <v>455</v>
      </c>
      <c r="AA21" s="80">
        <v>1</v>
      </c>
      <c r="AB21" s="41"/>
      <c r="AD21" s="25">
        <f t="shared" si="1"/>
        <v>2</v>
      </c>
      <c r="AE21" s="25">
        <f t="shared" si="2"/>
        <v>1</v>
      </c>
      <c r="AF21" s="25">
        <f t="shared" si="0"/>
        <v>0</v>
      </c>
    </row>
    <row r="22" spans="1:32" ht="30">
      <c r="A22" s="80">
        <v>10</v>
      </c>
      <c r="B22" s="80" t="s">
        <v>386</v>
      </c>
      <c r="C22" s="80" t="s">
        <v>452</v>
      </c>
      <c r="D22" s="80" t="s">
        <v>867</v>
      </c>
      <c r="E22" s="80" t="s">
        <v>484</v>
      </c>
      <c r="F22" s="80" t="s">
        <v>862</v>
      </c>
      <c r="G22" s="80" t="s">
        <v>863</v>
      </c>
      <c r="H22" s="80" t="s">
        <v>355</v>
      </c>
      <c r="I22" s="80">
        <v>2</v>
      </c>
      <c r="J22" s="80" t="s">
        <v>452</v>
      </c>
      <c r="K22" s="80">
        <v>0</v>
      </c>
      <c r="L22" s="80">
        <v>0</v>
      </c>
      <c r="M22" s="80">
        <v>4</v>
      </c>
      <c r="N22" s="80">
        <v>0</v>
      </c>
      <c r="O22" s="80">
        <v>0</v>
      </c>
      <c r="P22" s="80">
        <v>4</v>
      </c>
      <c r="Q22" s="80">
        <v>0</v>
      </c>
      <c r="R22" s="80">
        <v>0</v>
      </c>
      <c r="S22" s="80">
        <v>0</v>
      </c>
      <c r="T22" s="80">
        <v>4</v>
      </c>
      <c r="U22" s="80">
        <v>0</v>
      </c>
      <c r="V22" s="80">
        <v>0</v>
      </c>
      <c r="W22" s="80"/>
      <c r="X22" s="80">
        <v>0</v>
      </c>
      <c r="Y22" s="80" t="s">
        <v>451</v>
      </c>
      <c r="Z22" s="80" t="s">
        <v>455</v>
      </c>
      <c r="AA22" s="80">
        <v>1</v>
      </c>
      <c r="AB22" s="41"/>
      <c r="AD22" s="25">
        <f t="shared" si="1"/>
        <v>8</v>
      </c>
      <c r="AE22" s="25">
        <f t="shared" si="2"/>
        <v>4</v>
      </c>
      <c r="AF22" s="25">
        <f t="shared" si="0"/>
        <v>0</v>
      </c>
    </row>
    <row r="23" spans="1:32" ht="30">
      <c r="A23" s="80">
        <v>11</v>
      </c>
      <c r="B23" s="80" t="s">
        <v>386</v>
      </c>
      <c r="C23" s="80" t="s">
        <v>452</v>
      </c>
      <c r="D23" s="80" t="s">
        <v>868</v>
      </c>
      <c r="E23" s="80" t="s">
        <v>484</v>
      </c>
      <c r="F23" s="80" t="s">
        <v>869</v>
      </c>
      <c r="G23" s="80" t="s">
        <v>870</v>
      </c>
      <c r="H23" s="80" t="s">
        <v>355</v>
      </c>
      <c r="I23" s="80">
        <v>2</v>
      </c>
      <c r="J23" s="80" t="s">
        <v>452</v>
      </c>
      <c r="K23" s="80">
        <v>0</v>
      </c>
      <c r="L23" s="80">
        <v>0</v>
      </c>
      <c r="M23" s="80">
        <v>1</v>
      </c>
      <c r="N23" s="80">
        <v>0</v>
      </c>
      <c r="O23" s="80">
        <v>0</v>
      </c>
      <c r="P23" s="80">
        <v>1</v>
      </c>
      <c r="Q23" s="80">
        <v>0</v>
      </c>
      <c r="R23" s="80">
        <v>0</v>
      </c>
      <c r="S23" s="80">
        <v>0</v>
      </c>
      <c r="T23" s="80">
        <v>1</v>
      </c>
      <c r="U23" s="80">
        <v>0</v>
      </c>
      <c r="V23" s="80">
        <v>0</v>
      </c>
      <c r="W23" s="80"/>
      <c r="X23" s="80">
        <v>0</v>
      </c>
      <c r="Y23" s="80" t="s">
        <v>451</v>
      </c>
      <c r="Z23" s="80" t="s">
        <v>455</v>
      </c>
      <c r="AA23" s="80">
        <v>1</v>
      </c>
      <c r="AB23" s="41"/>
      <c r="AD23" s="25">
        <f t="shared" si="1"/>
        <v>2</v>
      </c>
      <c r="AE23" s="25">
        <f t="shared" si="2"/>
        <v>1</v>
      </c>
      <c r="AF23" s="25">
        <f t="shared" si="0"/>
        <v>0</v>
      </c>
    </row>
    <row r="24" spans="1:32" ht="30">
      <c r="A24" s="80">
        <v>12</v>
      </c>
      <c r="B24" s="80" t="s">
        <v>386</v>
      </c>
      <c r="C24" s="80" t="s">
        <v>452</v>
      </c>
      <c r="D24" s="80" t="s">
        <v>871</v>
      </c>
      <c r="E24" s="80" t="s">
        <v>484</v>
      </c>
      <c r="F24" s="80" t="s">
        <v>869</v>
      </c>
      <c r="G24" s="80" t="s">
        <v>870</v>
      </c>
      <c r="H24" s="80" t="s">
        <v>355</v>
      </c>
      <c r="I24" s="80">
        <v>2</v>
      </c>
      <c r="J24" s="80" t="s">
        <v>452</v>
      </c>
      <c r="K24" s="80">
        <v>0</v>
      </c>
      <c r="L24" s="80">
        <v>0</v>
      </c>
      <c r="M24" s="80">
        <v>2</v>
      </c>
      <c r="N24" s="80">
        <v>0</v>
      </c>
      <c r="O24" s="80">
        <v>0</v>
      </c>
      <c r="P24" s="80">
        <v>2</v>
      </c>
      <c r="Q24" s="80">
        <v>0</v>
      </c>
      <c r="R24" s="80">
        <v>0</v>
      </c>
      <c r="S24" s="80">
        <v>0</v>
      </c>
      <c r="T24" s="80">
        <v>2</v>
      </c>
      <c r="U24" s="80">
        <v>0</v>
      </c>
      <c r="V24" s="80">
        <v>0</v>
      </c>
      <c r="W24" s="80"/>
      <c r="X24" s="80">
        <v>0</v>
      </c>
      <c r="Y24" s="80" t="s">
        <v>451</v>
      </c>
      <c r="Z24" s="80" t="s">
        <v>455</v>
      </c>
      <c r="AA24" s="80">
        <v>1</v>
      </c>
      <c r="AB24" s="41"/>
      <c r="AD24" s="25">
        <f t="shared" si="1"/>
        <v>4</v>
      </c>
      <c r="AE24" s="25">
        <f t="shared" si="2"/>
        <v>2</v>
      </c>
      <c r="AF24" s="25">
        <f t="shared" si="0"/>
        <v>0</v>
      </c>
    </row>
    <row r="25" spans="1:32" ht="30">
      <c r="A25" s="80">
        <v>13</v>
      </c>
      <c r="B25" s="80" t="s">
        <v>386</v>
      </c>
      <c r="C25" s="80" t="s">
        <v>452</v>
      </c>
      <c r="D25" s="80" t="s">
        <v>872</v>
      </c>
      <c r="E25" s="80" t="s">
        <v>484</v>
      </c>
      <c r="F25" s="80" t="s">
        <v>869</v>
      </c>
      <c r="G25" s="80" t="s">
        <v>870</v>
      </c>
      <c r="H25" s="80" t="s">
        <v>355</v>
      </c>
      <c r="I25" s="80">
        <v>2</v>
      </c>
      <c r="J25" s="80" t="s">
        <v>452</v>
      </c>
      <c r="K25" s="80">
        <v>0</v>
      </c>
      <c r="L25" s="80">
        <v>0</v>
      </c>
      <c r="M25" s="80">
        <v>1</v>
      </c>
      <c r="N25" s="80">
        <v>0</v>
      </c>
      <c r="O25" s="80">
        <v>0</v>
      </c>
      <c r="P25" s="80">
        <v>1</v>
      </c>
      <c r="Q25" s="80">
        <v>0</v>
      </c>
      <c r="R25" s="80">
        <v>0</v>
      </c>
      <c r="S25" s="80">
        <v>0</v>
      </c>
      <c r="T25" s="80">
        <v>1</v>
      </c>
      <c r="U25" s="80">
        <v>0</v>
      </c>
      <c r="V25" s="80">
        <v>0</v>
      </c>
      <c r="W25" s="80"/>
      <c r="X25" s="80">
        <v>0</v>
      </c>
      <c r="Y25" s="80" t="s">
        <v>451</v>
      </c>
      <c r="Z25" s="80" t="s">
        <v>455</v>
      </c>
      <c r="AA25" s="80">
        <v>1</v>
      </c>
      <c r="AB25" s="41"/>
      <c r="AD25" s="25">
        <f t="shared" si="1"/>
        <v>2</v>
      </c>
      <c r="AE25" s="25">
        <f t="shared" si="2"/>
        <v>1</v>
      </c>
      <c r="AF25" s="25">
        <f t="shared" si="0"/>
        <v>0</v>
      </c>
    </row>
    <row r="26" spans="1:32" ht="30">
      <c r="A26" s="80">
        <v>14</v>
      </c>
      <c r="B26" s="80" t="s">
        <v>386</v>
      </c>
      <c r="C26" s="80" t="s">
        <v>452</v>
      </c>
      <c r="D26" s="80" t="s">
        <v>873</v>
      </c>
      <c r="E26" s="80" t="s">
        <v>484</v>
      </c>
      <c r="F26" s="80" t="s">
        <v>869</v>
      </c>
      <c r="G26" s="80" t="s">
        <v>870</v>
      </c>
      <c r="H26" s="80" t="s">
        <v>355</v>
      </c>
      <c r="I26" s="80">
        <v>2</v>
      </c>
      <c r="J26" s="80" t="s">
        <v>452</v>
      </c>
      <c r="K26" s="80">
        <v>0</v>
      </c>
      <c r="L26" s="80">
        <v>0</v>
      </c>
      <c r="M26" s="80">
        <v>3</v>
      </c>
      <c r="N26" s="80">
        <v>0</v>
      </c>
      <c r="O26" s="80">
        <v>0</v>
      </c>
      <c r="P26" s="80">
        <v>3</v>
      </c>
      <c r="Q26" s="80">
        <v>0</v>
      </c>
      <c r="R26" s="80">
        <v>0</v>
      </c>
      <c r="S26" s="80">
        <v>0</v>
      </c>
      <c r="T26" s="80">
        <v>3</v>
      </c>
      <c r="U26" s="80">
        <v>0</v>
      </c>
      <c r="V26" s="80">
        <v>0</v>
      </c>
      <c r="W26" s="80"/>
      <c r="X26" s="80">
        <v>0</v>
      </c>
      <c r="Y26" s="80" t="s">
        <v>451</v>
      </c>
      <c r="Z26" s="80" t="s">
        <v>455</v>
      </c>
      <c r="AA26" s="80">
        <v>1</v>
      </c>
      <c r="AB26" s="41"/>
      <c r="AD26" s="25">
        <f t="shared" si="1"/>
        <v>6</v>
      </c>
      <c r="AE26" s="25">
        <f t="shared" si="2"/>
        <v>3</v>
      </c>
      <c r="AF26" s="25">
        <f t="shared" si="0"/>
        <v>0</v>
      </c>
    </row>
    <row r="27" spans="1:32" ht="30">
      <c r="A27" s="80">
        <v>15</v>
      </c>
      <c r="B27" s="80" t="s">
        <v>386</v>
      </c>
      <c r="C27" s="80" t="s">
        <v>452</v>
      </c>
      <c r="D27" s="80" t="s">
        <v>865</v>
      </c>
      <c r="E27" s="80" t="s">
        <v>484</v>
      </c>
      <c r="F27" s="80" t="s">
        <v>874</v>
      </c>
      <c r="G27" s="80" t="s">
        <v>875</v>
      </c>
      <c r="H27" s="80" t="s">
        <v>355</v>
      </c>
      <c r="I27" s="80">
        <v>1.5</v>
      </c>
      <c r="J27" s="80" t="s">
        <v>452</v>
      </c>
      <c r="K27" s="80">
        <v>0</v>
      </c>
      <c r="L27" s="80">
        <v>0</v>
      </c>
      <c r="M27" s="80">
        <v>6</v>
      </c>
      <c r="N27" s="80">
        <v>0</v>
      </c>
      <c r="O27" s="80">
        <v>0</v>
      </c>
      <c r="P27" s="80">
        <v>6</v>
      </c>
      <c r="Q27" s="80">
        <v>0</v>
      </c>
      <c r="R27" s="80">
        <v>0</v>
      </c>
      <c r="S27" s="80">
        <v>0</v>
      </c>
      <c r="T27" s="80">
        <v>6</v>
      </c>
      <c r="U27" s="80">
        <v>0</v>
      </c>
      <c r="V27" s="80">
        <v>0</v>
      </c>
      <c r="W27" s="80"/>
      <c r="X27" s="80">
        <v>0</v>
      </c>
      <c r="Y27" s="80" t="s">
        <v>451</v>
      </c>
      <c r="Z27" s="80" t="s">
        <v>455</v>
      </c>
      <c r="AA27" s="80">
        <v>1</v>
      </c>
      <c r="AB27" s="41"/>
      <c r="AD27" s="25">
        <f t="shared" si="1"/>
        <v>9</v>
      </c>
      <c r="AE27" s="25">
        <f t="shared" si="2"/>
        <v>6</v>
      </c>
      <c r="AF27" s="25">
        <f t="shared" si="0"/>
        <v>0</v>
      </c>
    </row>
    <row r="28" spans="1:32" ht="30">
      <c r="A28" s="80">
        <v>16</v>
      </c>
      <c r="B28" s="80" t="s">
        <v>386</v>
      </c>
      <c r="C28" s="80" t="s">
        <v>452</v>
      </c>
      <c r="D28" s="80" t="s">
        <v>864</v>
      </c>
      <c r="E28" s="80" t="s">
        <v>484</v>
      </c>
      <c r="F28" s="80" t="s">
        <v>874</v>
      </c>
      <c r="G28" s="80" t="s">
        <v>875</v>
      </c>
      <c r="H28" s="80" t="s">
        <v>355</v>
      </c>
      <c r="I28" s="80">
        <v>1.5</v>
      </c>
      <c r="J28" s="80" t="s">
        <v>452</v>
      </c>
      <c r="K28" s="80">
        <v>0</v>
      </c>
      <c r="L28" s="80">
        <v>0</v>
      </c>
      <c r="M28" s="80">
        <v>3</v>
      </c>
      <c r="N28" s="80">
        <v>0</v>
      </c>
      <c r="O28" s="80">
        <v>0</v>
      </c>
      <c r="P28" s="80">
        <v>3</v>
      </c>
      <c r="Q28" s="80">
        <v>0</v>
      </c>
      <c r="R28" s="80">
        <v>0</v>
      </c>
      <c r="S28" s="80">
        <v>0</v>
      </c>
      <c r="T28" s="80">
        <v>3</v>
      </c>
      <c r="U28" s="80">
        <v>0</v>
      </c>
      <c r="V28" s="80">
        <v>0</v>
      </c>
      <c r="W28" s="80"/>
      <c r="X28" s="80">
        <v>0</v>
      </c>
      <c r="Y28" s="80" t="s">
        <v>451</v>
      </c>
      <c r="Z28" s="80" t="s">
        <v>455</v>
      </c>
      <c r="AA28" s="80">
        <v>1</v>
      </c>
      <c r="AB28" s="41"/>
      <c r="AD28" s="25">
        <f t="shared" si="1"/>
        <v>4.5</v>
      </c>
      <c r="AE28" s="25">
        <f t="shared" si="2"/>
        <v>3</v>
      </c>
      <c r="AF28" s="25">
        <f t="shared" si="0"/>
        <v>0</v>
      </c>
    </row>
    <row r="29" spans="1:32" ht="30">
      <c r="A29" s="80">
        <v>17</v>
      </c>
      <c r="B29" s="80" t="s">
        <v>386</v>
      </c>
      <c r="C29" s="80" t="s">
        <v>452</v>
      </c>
      <c r="D29" s="80" t="s">
        <v>876</v>
      </c>
      <c r="E29" s="80" t="s">
        <v>484</v>
      </c>
      <c r="F29" s="80" t="s">
        <v>874</v>
      </c>
      <c r="G29" s="80" t="s">
        <v>875</v>
      </c>
      <c r="H29" s="80" t="s">
        <v>355</v>
      </c>
      <c r="I29" s="80">
        <v>1.5</v>
      </c>
      <c r="J29" s="80" t="s">
        <v>452</v>
      </c>
      <c r="K29" s="80">
        <v>0</v>
      </c>
      <c r="L29" s="80">
        <v>0</v>
      </c>
      <c r="M29" s="80">
        <v>4</v>
      </c>
      <c r="N29" s="80">
        <v>0</v>
      </c>
      <c r="O29" s="80">
        <v>0</v>
      </c>
      <c r="P29" s="80">
        <v>4</v>
      </c>
      <c r="Q29" s="80">
        <v>0</v>
      </c>
      <c r="R29" s="80">
        <v>0</v>
      </c>
      <c r="S29" s="80">
        <v>0</v>
      </c>
      <c r="T29" s="80">
        <v>4</v>
      </c>
      <c r="U29" s="80">
        <v>0</v>
      </c>
      <c r="V29" s="80">
        <v>0</v>
      </c>
      <c r="W29" s="80"/>
      <c r="X29" s="80">
        <v>0</v>
      </c>
      <c r="Y29" s="80" t="s">
        <v>451</v>
      </c>
      <c r="Z29" s="80" t="s">
        <v>455</v>
      </c>
      <c r="AA29" s="80">
        <v>1</v>
      </c>
      <c r="AB29" s="41"/>
      <c r="AD29" s="25">
        <f t="shared" si="1"/>
        <v>6</v>
      </c>
      <c r="AE29" s="25">
        <f t="shared" si="2"/>
        <v>4</v>
      </c>
      <c r="AF29" s="25">
        <f t="shared" si="0"/>
        <v>0</v>
      </c>
    </row>
    <row r="30" spans="1:32" ht="30">
      <c r="A30" s="80">
        <v>18</v>
      </c>
      <c r="B30" s="80" t="s">
        <v>386</v>
      </c>
      <c r="C30" s="80" t="s">
        <v>452</v>
      </c>
      <c r="D30" s="80" t="s">
        <v>877</v>
      </c>
      <c r="E30" s="80" t="s">
        <v>484</v>
      </c>
      <c r="F30" s="80" t="s">
        <v>874</v>
      </c>
      <c r="G30" s="80" t="s">
        <v>875</v>
      </c>
      <c r="H30" s="80" t="s">
        <v>355</v>
      </c>
      <c r="I30" s="80">
        <v>1.5</v>
      </c>
      <c r="J30" s="80" t="s">
        <v>452</v>
      </c>
      <c r="K30" s="80">
        <v>0</v>
      </c>
      <c r="L30" s="80">
        <v>0</v>
      </c>
      <c r="M30" s="80">
        <v>1</v>
      </c>
      <c r="N30" s="80">
        <v>0</v>
      </c>
      <c r="O30" s="80">
        <v>0</v>
      </c>
      <c r="P30" s="80">
        <v>1</v>
      </c>
      <c r="Q30" s="80">
        <v>0</v>
      </c>
      <c r="R30" s="80">
        <v>0</v>
      </c>
      <c r="S30" s="80">
        <v>0</v>
      </c>
      <c r="T30" s="80">
        <v>1</v>
      </c>
      <c r="U30" s="80">
        <v>0</v>
      </c>
      <c r="V30" s="80">
        <v>0</v>
      </c>
      <c r="W30" s="80"/>
      <c r="X30" s="80">
        <v>0</v>
      </c>
      <c r="Y30" s="80" t="s">
        <v>451</v>
      </c>
      <c r="Z30" s="80" t="s">
        <v>455</v>
      </c>
      <c r="AA30" s="80">
        <v>1</v>
      </c>
      <c r="AB30" s="41"/>
      <c r="AD30" s="25">
        <f t="shared" si="1"/>
        <v>1.5</v>
      </c>
      <c r="AE30" s="25">
        <f t="shared" si="2"/>
        <v>1</v>
      </c>
      <c r="AF30" s="25">
        <f t="shared" si="0"/>
        <v>0</v>
      </c>
    </row>
    <row r="31" spans="1:32" ht="30">
      <c r="A31" s="80">
        <v>19</v>
      </c>
      <c r="B31" s="80" t="s">
        <v>386</v>
      </c>
      <c r="C31" s="80" t="s">
        <v>452</v>
      </c>
      <c r="D31" s="80" t="s">
        <v>878</v>
      </c>
      <c r="E31" s="80" t="s">
        <v>484</v>
      </c>
      <c r="F31" s="80" t="s">
        <v>879</v>
      </c>
      <c r="G31" s="80" t="s">
        <v>880</v>
      </c>
      <c r="H31" s="80" t="s">
        <v>355</v>
      </c>
      <c r="I31" s="80">
        <v>1.5</v>
      </c>
      <c r="J31" s="80" t="s">
        <v>452</v>
      </c>
      <c r="K31" s="80">
        <v>0</v>
      </c>
      <c r="L31" s="80">
        <v>0</v>
      </c>
      <c r="M31" s="80">
        <v>1</v>
      </c>
      <c r="N31" s="80">
        <v>0</v>
      </c>
      <c r="O31" s="80">
        <v>0</v>
      </c>
      <c r="P31" s="80">
        <v>1</v>
      </c>
      <c r="Q31" s="80">
        <v>0</v>
      </c>
      <c r="R31" s="80">
        <v>0</v>
      </c>
      <c r="S31" s="80">
        <v>0</v>
      </c>
      <c r="T31" s="80">
        <v>1</v>
      </c>
      <c r="U31" s="80">
        <v>0</v>
      </c>
      <c r="V31" s="80">
        <v>0</v>
      </c>
      <c r="W31" s="80"/>
      <c r="X31" s="80">
        <v>0</v>
      </c>
      <c r="Y31" s="80" t="s">
        <v>451</v>
      </c>
      <c r="Z31" s="80" t="s">
        <v>455</v>
      </c>
      <c r="AA31" s="80">
        <v>1</v>
      </c>
      <c r="AB31" s="41"/>
      <c r="AD31" s="25">
        <f t="shared" si="1"/>
        <v>1.5</v>
      </c>
      <c r="AE31" s="25">
        <f t="shared" si="2"/>
        <v>1</v>
      </c>
      <c r="AF31" s="25">
        <f t="shared" si="0"/>
        <v>0</v>
      </c>
    </row>
    <row r="32" spans="1:32" ht="30">
      <c r="A32" s="80">
        <v>20</v>
      </c>
      <c r="B32" s="80" t="s">
        <v>386</v>
      </c>
      <c r="C32" s="80" t="s">
        <v>452</v>
      </c>
      <c r="D32" s="80" t="s">
        <v>881</v>
      </c>
      <c r="E32" s="80" t="s">
        <v>484</v>
      </c>
      <c r="F32" s="80" t="s">
        <v>879</v>
      </c>
      <c r="G32" s="80" t="s">
        <v>880</v>
      </c>
      <c r="H32" s="80" t="s">
        <v>355</v>
      </c>
      <c r="I32" s="80">
        <v>1.5</v>
      </c>
      <c r="J32" s="80" t="s">
        <v>452</v>
      </c>
      <c r="K32" s="80">
        <v>0</v>
      </c>
      <c r="L32" s="80">
        <v>0</v>
      </c>
      <c r="M32" s="80">
        <v>13</v>
      </c>
      <c r="N32" s="80">
        <v>0</v>
      </c>
      <c r="O32" s="80">
        <v>0</v>
      </c>
      <c r="P32" s="80">
        <v>13</v>
      </c>
      <c r="Q32" s="80">
        <v>0</v>
      </c>
      <c r="R32" s="80">
        <v>0</v>
      </c>
      <c r="S32" s="80">
        <v>0</v>
      </c>
      <c r="T32" s="80">
        <v>13</v>
      </c>
      <c r="U32" s="80">
        <v>0</v>
      </c>
      <c r="V32" s="80">
        <v>0</v>
      </c>
      <c r="W32" s="80"/>
      <c r="X32" s="80">
        <v>0</v>
      </c>
      <c r="Y32" s="80" t="s">
        <v>451</v>
      </c>
      <c r="Z32" s="80" t="s">
        <v>455</v>
      </c>
      <c r="AA32" s="80">
        <v>1</v>
      </c>
      <c r="AB32" s="41"/>
      <c r="AD32" s="25">
        <f t="shared" ref="AD32:AD38" si="3">I32*M32</f>
        <v>19.5</v>
      </c>
      <c r="AE32" s="25">
        <f t="shared" ref="AE32:AE38" si="4">M32</f>
        <v>13</v>
      </c>
      <c r="AF32" s="25">
        <f t="shared" ref="AF32:AF38" si="5">M32-AE32</f>
        <v>0</v>
      </c>
    </row>
    <row r="33" spans="1:32" ht="30">
      <c r="A33" s="80">
        <v>21</v>
      </c>
      <c r="B33" s="80" t="s">
        <v>386</v>
      </c>
      <c r="C33" s="80" t="s">
        <v>452</v>
      </c>
      <c r="D33" s="80" t="s">
        <v>882</v>
      </c>
      <c r="E33" s="80" t="s">
        <v>484</v>
      </c>
      <c r="F33" s="80" t="s">
        <v>879</v>
      </c>
      <c r="G33" s="80" t="s">
        <v>880</v>
      </c>
      <c r="H33" s="80" t="s">
        <v>355</v>
      </c>
      <c r="I33" s="80">
        <v>1.5</v>
      </c>
      <c r="J33" s="80" t="s">
        <v>452</v>
      </c>
      <c r="K33" s="80">
        <v>0</v>
      </c>
      <c r="L33" s="80">
        <v>0</v>
      </c>
      <c r="M33" s="80">
        <v>1</v>
      </c>
      <c r="N33" s="80">
        <v>0</v>
      </c>
      <c r="O33" s="80">
        <v>0</v>
      </c>
      <c r="P33" s="80">
        <v>1</v>
      </c>
      <c r="Q33" s="80">
        <v>0</v>
      </c>
      <c r="R33" s="80">
        <v>0</v>
      </c>
      <c r="S33" s="80">
        <v>0</v>
      </c>
      <c r="T33" s="80">
        <v>1</v>
      </c>
      <c r="U33" s="80">
        <v>0</v>
      </c>
      <c r="V33" s="80">
        <v>0</v>
      </c>
      <c r="W33" s="80"/>
      <c r="X33" s="80">
        <v>0</v>
      </c>
      <c r="Y33" s="80" t="s">
        <v>451</v>
      </c>
      <c r="Z33" s="80" t="s">
        <v>455</v>
      </c>
      <c r="AA33" s="80">
        <v>1</v>
      </c>
      <c r="AB33" s="41"/>
      <c r="AD33" s="25">
        <f t="shared" si="3"/>
        <v>1.5</v>
      </c>
      <c r="AE33" s="25">
        <f t="shared" si="4"/>
        <v>1</v>
      </c>
      <c r="AF33" s="25">
        <f t="shared" si="5"/>
        <v>0</v>
      </c>
    </row>
    <row r="34" spans="1:32" ht="30">
      <c r="A34" s="80">
        <v>22</v>
      </c>
      <c r="B34" s="80" t="s">
        <v>386</v>
      </c>
      <c r="C34" s="80" t="s">
        <v>452</v>
      </c>
      <c r="D34" s="80" t="s">
        <v>883</v>
      </c>
      <c r="E34" s="80" t="s">
        <v>484</v>
      </c>
      <c r="F34" s="80" t="s">
        <v>879</v>
      </c>
      <c r="G34" s="80" t="s">
        <v>880</v>
      </c>
      <c r="H34" s="80" t="s">
        <v>355</v>
      </c>
      <c r="I34" s="80">
        <v>1.5</v>
      </c>
      <c r="J34" s="80" t="s">
        <v>452</v>
      </c>
      <c r="K34" s="80">
        <v>0</v>
      </c>
      <c r="L34" s="80">
        <v>0</v>
      </c>
      <c r="M34" s="80">
        <v>7</v>
      </c>
      <c r="N34" s="80">
        <v>0</v>
      </c>
      <c r="O34" s="80">
        <v>0</v>
      </c>
      <c r="P34" s="80">
        <v>7</v>
      </c>
      <c r="Q34" s="80">
        <v>0</v>
      </c>
      <c r="R34" s="80">
        <v>0</v>
      </c>
      <c r="S34" s="80">
        <v>0</v>
      </c>
      <c r="T34" s="80">
        <v>7</v>
      </c>
      <c r="U34" s="80">
        <v>0</v>
      </c>
      <c r="V34" s="80">
        <v>0</v>
      </c>
      <c r="W34" s="80"/>
      <c r="X34" s="80">
        <v>0</v>
      </c>
      <c r="Y34" s="80" t="s">
        <v>451</v>
      </c>
      <c r="Z34" s="80" t="s">
        <v>455</v>
      </c>
      <c r="AA34" s="80">
        <v>1</v>
      </c>
      <c r="AB34" s="41"/>
      <c r="AD34" s="25">
        <f t="shared" si="3"/>
        <v>10.5</v>
      </c>
      <c r="AE34" s="25">
        <f t="shared" si="4"/>
        <v>7</v>
      </c>
      <c r="AF34" s="25">
        <f t="shared" si="5"/>
        <v>0</v>
      </c>
    </row>
    <row r="35" spans="1:32" ht="30">
      <c r="A35" s="80">
        <v>23</v>
      </c>
      <c r="B35" s="80" t="s">
        <v>386</v>
      </c>
      <c r="C35" s="80" t="s">
        <v>452</v>
      </c>
      <c r="D35" s="80" t="s">
        <v>884</v>
      </c>
      <c r="E35" s="80" t="s">
        <v>484</v>
      </c>
      <c r="F35" s="80" t="s">
        <v>879</v>
      </c>
      <c r="G35" s="80" t="s">
        <v>880</v>
      </c>
      <c r="H35" s="80" t="s">
        <v>355</v>
      </c>
      <c r="I35" s="80">
        <v>1.5</v>
      </c>
      <c r="J35" s="80" t="s">
        <v>452</v>
      </c>
      <c r="K35" s="80">
        <v>0</v>
      </c>
      <c r="L35" s="80">
        <v>0</v>
      </c>
      <c r="M35" s="80">
        <v>1</v>
      </c>
      <c r="N35" s="80">
        <v>0</v>
      </c>
      <c r="O35" s="80">
        <v>0</v>
      </c>
      <c r="P35" s="80">
        <v>1</v>
      </c>
      <c r="Q35" s="80">
        <v>0</v>
      </c>
      <c r="R35" s="80">
        <v>0</v>
      </c>
      <c r="S35" s="80">
        <v>0</v>
      </c>
      <c r="T35" s="80">
        <v>1</v>
      </c>
      <c r="U35" s="80">
        <v>0</v>
      </c>
      <c r="V35" s="80">
        <v>0</v>
      </c>
      <c r="W35" s="80"/>
      <c r="X35" s="80">
        <v>0</v>
      </c>
      <c r="Y35" s="80" t="s">
        <v>451</v>
      </c>
      <c r="Z35" s="80" t="s">
        <v>455</v>
      </c>
      <c r="AA35" s="80">
        <v>1</v>
      </c>
      <c r="AB35" s="41"/>
      <c r="AD35" s="25">
        <f t="shared" si="3"/>
        <v>1.5</v>
      </c>
      <c r="AE35" s="25">
        <f t="shared" si="4"/>
        <v>1</v>
      </c>
      <c r="AF35" s="25">
        <f t="shared" si="5"/>
        <v>0</v>
      </c>
    </row>
    <row r="36" spans="1:32" ht="30">
      <c r="A36" s="80">
        <v>24</v>
      </c>
      <c r="B36" s="80" t="s">
        <v>386</v>
      </c>
      <c r="C36" s="80" t="s">
        <v>452</v>
      </c>
      <c r="D36" s="80" t="s">
        <v>885</v>
      </c>
      <c r="E36" s="80" t="s">
        <v>484</v>
      </c>
      <c r="F36" s="80" t="s">
        <v>879</v>
      </c>
      <c r="G36" s="80" t="s">
        <v>880</v>
      </c>
      <c r="H36" s="80" t="s">
        <v>355</v>
      </c>
      <c r="I36" s="80">
        <v>1.5</v>
      </c>
      <c r="J36" s="80" t="s">
        <v>452</v>
      </c>
      <c r="K36" s="80">
        <v>0</v>
      </c>
      <c r="L36" s="80">
        <v>0</v>
      </c>
      <c r="M36" s="80">
        <v>1</v>
      </c>
      <c r="N36" s="80">
        <v>0</v>
      </c>
      <c r="O36" s="80">
        <v>1</v>
      </c>
      <c r="P36" s="80">
        <v>0</v>
      </c>
      <c r="Q36" s="80">
        <v>0</v>
      </c>
      <c r="R36" s="80">
        <v>0</v>
      </c>
      <c r="S36" s="80">
        <v>0</v>
      </c>
      <c r="T36" s="80">
        <v>1</v>
      </c>
      <c r="U36" s="80">
        <v>0</v>
      </c>
      <c r="V36" s="80">
        <v>0</v>
      </c>
      <c r="W36" s="80"/>
      <c r="X36" s="80">
        <v>0</v>
      </c>
      <c r="Y36" s="80" t="s">
        <v>451</v>
      </c>
      <c r="Z36" s="80" t="s">
        <v>455</v>
      </c>
      <c r="AA36" s="80">
        <v>1</v>
      </c>
      <c r="AB36" s="41"/>
      <c r="AD36" s="25">
        <f t="shared" si="3"/>
        <v>1.5</v>
      </c>
      <c r="AE36" s="25">
        <f t="shared" si="4"/>
        <v>1</v>
      </c>
      <c r="AF36" s="25">
        <f t="shared" si="5"/>
        <v>0</v>
      </c>
    </row>
    <row r="37" spans="1:32" ht="30">
      <c r="A37" s="80">
        <v>25</v>
      </c>
      <c r="B37" s="80" t="s">
        <v>386</v>
      </c>
      <c r="C37" s="80" t="s">
        <v>452</v>
      </c>
      <c r="D37" s="80" t="s">
        <v>886</v>
      </c>
      <c r="E37" s="80" t="s">
        <v>484</v>
      </c>
      <c r="F37" s="80" t="s">
        <v>879</v>
      </c>
      <c r="G37" s="80" t="s">
        <v>880</v>
      </c>
      <c r="H37" s="80" t="s">
        <v>355</v>
      </c>
      <c r="I37" s="80">
        <v>1.5</v>
      </c>
      <c r="J37" s="80" t="s">
        <v>452</v>
      </c>
      <c r="K37" s="80">
        <v>0</v>
      </c>
      <c r="L37" s="80">
        <v>0</v>
      </c>
      <c r="M37" s="80">
        <v>1</v>
      </c>
      <c r="N37" s="80">
        <v>0</v>
      </c>
      <c r="O37" s="80">
        <v>0</v>
      </c>
      <c r="P37" s="80">
        <v>1</v>
      </c>
      <c r="Q37" s="80">
        <v>0</v>
      </c>
      <c r="R37" s="80">
        <v>0</v>
      </c>
      <c r="S37" s="80">
        <v>0</v>
      </c>
      <c r="T37" s="80">
        <v>1</v>
      </c>
      <c r="U37" s="80">
        <v>0</v>
      </c>
      <c r="V37" s="80">
        <v>0</v>
      </c>
      <c r="W37" s="80"/>
      <c r="X37" s="80">
        <v>0</v>
      </c>
      <c r="Y37" s="80" t="s">
        <v>451</v>
      </c>
      <c r="Z37" s="80" t="s">
        <v>455</v>
      </c>
      <c r="AA37" s="80">
        <v>1</v>
      </c>
      <c r="AB37" s="41"/>
      <c r="AD37" s="25">
        <f t="shared" si="3"/>
        <v>1.5</v>
      </c>
      <c r="AE37" s="25">
        <f t="shared" si="4"/>
        <v>1</v>
      </c>
      <c r="AF37" s="25">
        <f t="shared" si="5"/>
        <v>0</v>
      </c>
    </row>
    <row r="38" spans="1:32" ht="30">
      <c r="A38" s="80">
        <v>26</v>
      </c>
      <c r="B38" s="80" t="s">
        <v>386</v>
      </c>
      <c r="C38" s="80" t="s">
        <v>452</v>
      </c>
      <c r="D38" s="80" t="s">
        <v>887</v>
      </c>
      <c r="E38" s="80" t="s">
        <v>484</v>
      </c>
      <c r="F38" s="80" t="s">
        <v>888</v>
      </c>
      <c r="G38" s="80" t="s">
        <v>889</v>
      </c>
      <c r="H38" s="80" t="s">
        <v>355</v>
      </c>
      <c r="I38" s="80">
        <v>2</v>
      </c>
      <c r="J38" s="80" t="s">
        <v>452</v>
      </c>
      <c r="K38" s="80">
        <v>0</v>
      </c>
      <c r="L38" s="80">
        <v>0</v>
      </c>
      <c r="M38" s="80">
        <v>6</v>
      </c>
      <c r="N38" s="80">
        <v>0</v>
      </c>
      <c r="O38" s="80">
        <v>0</v>
      </c>
      <c r="P38" s="80">
        <v>6</v>
      </c>
      <c r="Q38" s="80">
        <v>0</v>
      </c>
      <c r="R38" s="80">
        <v>0</v>
      </c>
      <c r="S38" s="80">
        <v>0</v>
      </c>
      <c r="T38" s="80">
        <v>6</v>
      </c>
      <c r="U38" s="80">
        <v>0</v>
      </c>
      <c r="V38" s="80">
        <v>0</v>
      </c>
      <c r="W38" s="80"/>
      <c r="X38" s="80">
        <v>0</v>
      </c>
      <c r="Y38" s="80" t="s">
        <v>451</v>
      </c>
      <c r="Z38" s="80" t="s">
        <v>455</v>
      </c>
      <c r="AA38" s="80">
        <v>1</v>
      </c>
      <c r="AB38" s="41"/>
      <c r="AD38" s="25">
        <f t="shared" si="3"/>
        <v>12</v>
      </c>
      <c r="AE38" s="25">
        <f t="shared" si="4"/>
        <v>6</v>
      </c>
      <c r="AF38" s="25">
        <f t="shared" si="5"/>
        <v>0</v>
      </c>
    </row>
    <row r="39" spans="1:32" ht="30">
      <c r="A39" s="80">
        <v>27</v>
      </c>
      <c r="B39" s="80" t="s">
        <v>386</v>
      </c>
      <c r="C39" s="80" t="s">
        <v>385</v>
      </c>
      <c r="D39" s="80" t="s">
        <v>890</v>
      </c>
      <c r="E39" s="80" t="s">
        <v>482</v>
      </c>
      <c r="F39" s="80" t="s">
        <v>891</v>
      </c>
      <c r="G39" s="80" t="s">
        <v>892</v>
      </c>
      <c r="H39" s="80" t="s">
        <v>360</v>
      </c>
      <c r="I39" s="80">
        <v>1</v>
      </c>
      <c r="J39" s="80" t="s">
        <v>385</v>
      </c>
      <c r="K39" s="80">
        <v>0</v>
      </c>
      <c r="L39" s="80">
        <v>0</v>
      </c>
      <c r="M39" s="80">
        <v>250</v>
      </c>
      <c r="N39" s="80">
        <v>0</v>
      </c>
      <c r="O39" s="80">
        <v>0</v>
      </c>
      <c r="P39" s="80">
        <v>250</v>
      </c>
      <c r="Q39" s="80">
        <v>0</v>
      </c>
      <c r="R39" s="80">
        <v>0</v>
      </c>
      <c r="S39" s="80">
        <v>0</v>
      </c>
      <c r="T39" s="80">
        <v>250</v>
      </c>
      <c r="U39" s="80">
        <v>0</v>
      </c>
      <c r="V39" s="80">
        <v>0</v>
      </c>
      <c r="W39" s="80"/>
      <c r="X39" s="80">
        <v>1</v>
      </c>
      <c r="Y39" s="80" t="s">
        <v>453</v>
      </c>
      <c r="Z39" s="80" t="s">
        <v>478</v>
      </c>
      <c r="AA39" s="80">
        <v>0</v>
      </c>
      <c r="AB39" s="41"/>
    </row>
    <row r="40" spans="1:32" ht="30">
      <c r="A40" s="80">
        <v>28</v>
      </c>
      <c r="B40" s="80" t="s">
        <v>386</v>
      </c>
      <c r="C40" s="80" t="s">
        <v>385</v>
      </c>
      <c r="D40" s="80" t="s">
        <v>893</v>
      </c>
      <c r="E40" s="80" t="s">
        <v>482</v>
      </c>
      <c r="F40" s="80" t="s">
        <v>894</v>
      </c>
      <c r="G40" s="80" t="s">
        <v>895</v>
      </c>
      <c r="H40" s="80" t="s">
        <v>360</v>
      </c>
      <c r="I40" s="80">
        <v>0.5</v>
      </c>
      <c r="J40" s="80" t="s">
        <v>385</v>
      </c>
      <c r="K40" s="80">
        <v>0</v>
      </c>
      <c r="L40" s="80">
        <v>0</v>
      </c>
      <c r="M40" s="80">
        <v>200</v>
      </c>
      <c r="N40" s="80">
        <v>0</v>
      </c>
      <c r="O40" s="80">
        <v>0</v>
      </c>
      <c r="P40" s="80">
        <v>200</v>
      </c>
      <c r="Q40" s="80">
        <v>0</v>
      </c>
      <c r="R40" s="80">
        <v>0</v>
      </c>
      <c r="S40" s="80">
        <v>0</v>
      </c>
      <c r="T40" s="80">
        <v>200</v>
      </c>
      <c r="U40" s="80">
        <v>0</v>
      </c>
      <c r="V40" s="80">
        <v>0</v>
      </c>
      <c r="W40" s="80"/>
      <c r="X40" s="80">
        <v>2</v>
      </c>
      <c r="Y40" s="80" t="s">
        <v>453</v>
      </c>
      <c r="Z40" s="80" t="s">
        <v>478</v>
      </c>
      <c r="AA40" s="80">
        <v>0</v>
      </c>
      <c r="AB40" s="41"/>
    </row>
    <row r="41" spans="1:32" ht="45">
      <c r="A41" s="80">
        <v>29</v>
      </c>
      <c r="B41" s="80" t="s">
        <v>386</v>
      </c>
      <c r="C41" s="80" t="s">
        <v>385</v>
      </c>
      <c r="D41" s="80" t="s">
        <v>896</v>
      </c>
      <c r="E41" s="80" t="s">
        <v>482</v>
      </c>
      <c r="F41" s="80" t="s">
        <v>897</v>
      </c>
      <c r="G41" s="80" t="s">
        <v>898</v>
      </c>
      <c r="H41" s="80" t="s">
        <v>360</v>
      </c>
      <c r="I41" s="80">
        <v>2</v>
      </c>
      <c r="J41" s="80" t="s">
        <v>385</v>
      </c>
      <c r="K41" s="80">
        <v>0</v>
      </c>
      <c r="L41" s="80">
        <v>0</v>
      </c>
      <c r="M41" s="80">
        <v>201</v>
      </c>
      <c r="N41" s="80">
        <v>0</v>
      </c>
      <c r="O41" s="80">
        <v>0</v>
      </c>
      <c r="P41" s="80">
        <v>200</v>
      </c>
      <c r="Q41" s="80">
        <v>0</v>
      </c>
      <c r="R41" s="80">
        <v>0</v>
      </c>
      <c r="S41" s="80">
        <v>0</v>
      </c>
      <c r="T41" s="80">
        <v>200</v>
      </c>
      <c r="U41" s="80">
        <v>1</v>
      </c>
      <c r="V41" s="80">
        <v>0</v>
      </c>
      <c r="W41" s="80"/>
      <c r="X41" s="80">
        <v>4</v>
      </c>
      <c r="Y41" s="80" t="s">
        <v>453</v>
      </c>
      <c r="Z41" s="80" t="s">
        <v>478</v>
      </c>
      <c r="AA41" s="80">
        <v>0</v>
      </c>
      <c r="AB41" s="41"/>
    </row>
    <row r="42" spans="1:32" ht="30">
      <c r="A42" s="80">
        <v>30</v>
      </c>
      <c r="B42" s="80" t="s">
        <v>386</v>
      </c>
      <c r="C42" s="80" t="s">
        <v>385</v>
      </c>
      <c r="D42" s="80" t="s">
        <v>899</v>
      </c>
      <c r="E42" s="80" t="s">
        <v>482</v>
      </c>
      <c r="F42" s="80" t="s">
        <v>897</v>
      </c>
      <c r="G42" s="80" t="s">
        <v>900</v>
      </c>
      <c r="H42" s="80" t="s">
        <v>360</v>
      </c>
      <c r="I42" s="80">
        <v>0.75</v>
      </c>
      <c r="J42" s="80" t="s">
        <v>385</v>
      </c>
      <c r="K42" s="80">
        <v>0</v>
      </c>
      <c r="L42" s="80">
        <v>0</v>
      </c>
      <c r="M42" s="80">
        <v>3</v>
      </c>
      <c r="N42" s="80">
        <v>0</v>
      </c>
      <c r="O42" s="80">
        <v>0</v>
      </c>
      <c r="P42" s="80">
        <v>3</v>
      </c>
      <c r="Q42" s="80">
        <v>0</v>
      </c>
      <c r="R42" s="80">
        <v>0</v>
      </c>
      <c r="S42" s="80">
        <v>3</v>
      </c>
      <c r="T42" s="80">
        <v>0</v>
      </c>
      <c r="U42" s="80">
        <v>0</v>
      </c>
      <c r="V42" s="80">
        <v>0</v>
      </c>
      <c r="W42" s="80"/>
      <c r="X42" s="80">
        <v>3</v>
      </c>
      <c r="Y42" s="80" t="s">
        <v>451</v>
      </c>
      <c r="Z42" s="80" t="s">
        <v>478</v>
      </c>
      <c r="AA42" s="80">
        <v>0</v>
      </c>
      <c r="AB42" s="41"/>
    </row>
    <row r="43" spans="1:32" ht="30">
      <c r="A43" s="80">
        <v>31</v>
      </c>
      <c r="B43" s="80" t="s">
        <v>386</v>
      </c>
      <c r="C43" s="80" t="s">
        <v>385</v>
      </c>
      <c r="D43" s="80" t="s">
        <v>899</v>
      </c>
      <c r="E43" s="80" t="s">
        <v>482</v>
      </c>
      <c r="F43" s="80" t="s">
        <v>901</v>
      </c>
      <c r="G43" s="80" t="s">
        <v>902</v>
      </c>
      <c r="H43" s="80" t="s">
        <v>360</v>
      </c>
      <c r="I43" s="80">
        <v>1.33</v>
      </c>
      <c r="J43" s="80" t="s">
        <v>385</v>
      </c>
      <c r="K43" s="80">
        <v>0</v>
      </c>
      <c r="L43" s="80">
        <v>0</v>
      </c>
      <c r="M43" s="80">
        <v>3</v>
      </c>
      <c r="N43" s="80">
        <v>0</v>
      </c>
      <c r="O43" s="80">
        <v>0</v>
      </c>
      <c r="P43" s="80">
        <v>3</v>
      </c>
      <c r="Q43" s="80">
        <v>0</v>
      </c>
      <c r="R43" s="80">
        <v>0</v>
      </c>
      <c r="S43" s="80">
        <v>3</v>
      </c>
      <c r="T43" s="80">
        <v>0</v>
      </c>
      <c r="U43" s="80">
        <v>0</v>
      </c>
      <c r="V43" s="80">
        <v>0</v>
      </c>
      <c r="W43" s="80"/>
      <c r="X43" s="80">
        <v>5</v>
      </c>
      <c r="Y43" s="80" t="s">
        <v>903</v>
      </c>
      <c r="Z43" s="80" t="s">
        <v>478</v>
      </c>
      <c r="AA43" s="80">
        <v>1</v>
      </c>
      <c r="AB43" s="41">
        <f t="shared" ref="AB43" si="6">I43*M43</f>
        <v>3.99</v>
      </c>
      <c r="AC43" s="25">
        <f t="shared" ref="AC43" si="7">M43</f>
        <v>3</v>
      </c>
    </row>
    <row r="44" spans="1:32" ht="30">
      <c r="A44" s="80">
        <v>32</v>
      </c>
      <c r="B44" s="80" t="s">
        <v>386</v>
      </c>
      <c r="C44" s="80" t="s">
        <v>385</v>
      </c>
      <c r="D44" s="80" t="s">
        <v>904</v>
      </c>
      <c r="E44" s="80" t="s">
        <v>484</v>
      </c>
      <c r="F44" s="80" t="s">
        <v>905</v>
      </c>
      <c r="G44" s="80" t="s">
        <v>906</v>
      </c>
      <c r="H44" s="80" t="s">
        <v>355</v>
      </c>
      <c r="I44" s="80">
        <v>0.67</v>
      </c>
      <c r="J44" s="80" t="s">
        <v>385</v>
      </c>
      <c r="K44" s="80">
        <v>0</v>
      </c>
      <c r="L44" s="80">
        <v>0</v>
      </c>
      <c r="M44" s="80">
        <v>1</v>
      </c>
      <c r="N44" s="80">
        <v>0</v>
      </c>
      <c r="O44" s="80">
        <v>0</v>
      </c>
      <c r="P44" s="80">
        <v>1</v>
      </c>
      <c r="Q44" s="80">
        <v>0</v>
      </c>
      <c r="R44" s="80">
        <v>0</v>
      </c>
      <c r="S44" s="80">
        <v>0</v>
      </c>
      <c r="T44" s="80">
        <v>1</v>
      </c>
      <c r="U44" s="80">
        <v>0</v>
      </c>
      <c r="V44" s="80">
        <v>0</v>
      </c>
      <c r="W44" s="80"/>
      <c r="X44" s="80">
        <v>0</v>
      </c>
      <c r="Y44" s="80" t="s">
        <v>451</v>
      </c>
      <c r="Z44" s="80" t="s">
        <v>455</v>
      </c>
      <c r="AA44" s="80">
        <v>1</v>
      </c>
      <c r="AB44" s="50"/>
      <c r="AD44" s="25">
        <f t="shared" ref="AD44" si="8">I44*M44</f>
        <v>0.67</v>
      </c>
      <c r="AE44" s="25">
        <f t="shared" ref="AE44" si="9">M44</f>
        <v>1</v>
      </c>
      <c r="AF44" s="25">
        <f t="shared" ref="AF44" si="10">M44-AE44</f>
        <v>0</v>
      </c>
    </row>
    <row r="45" spans="1:32" ht="30">
      <c r="A45" s="80">
        <v>33</v>
      </c>
      <c r="B45" s="80" t="s">
        <v>386</v>
      </c>
      <c r="C45" s="80" t="s">
        <v>385</v>
      </c>
      <c r="D45" s="80" t="s">
        <v>907</v>
      </c>
      <c r="E45" s="80" t="s">
        <v>482</v>
      </c>
      <c r="F45" s="80" t="s">
        <v>908</v>
      </c>
      <c r="G45" s="80" t="s">
        <v>909</v>
      </c>
      <c r="H45" s="80" t="s">
        <v>355</v>
      </c>
      <c r="I45" s="80">
        <v>1.25</v>
      </c>
      <c r="J45" s="80" t="s">
        <v>385</v>
      </c>
      <c r="K45" s="80">
        <v>0</v>
      </c>
      <c r="L45" s="80">
        <v>1</v>
      </c>
      <c r="M45" s="80">
        <v>2</v>
      </c>
      <c r="N45" s="80">
        <v>0</v>
      </c>
      <c r="O45" s="80">
        <v>1</v>
      </c>
      <c r="P45" s="80">
        <v>1</v>
      </c>
      <c r="Q45" s="80">
        <v>0</v>
      </c>
      <c r="R45" s="80">
        <v>0</v>
      </c>
      <c r="S45" s="80">
        <v>2</v>
      </c>
      <c r="T45" s="80">
        <v>0</v>
      </c>
      <c r="U45" s="80">
        <v>0</v>
      </c>
      <c r="V45" s="80">
        <v>0</v>
      </c>
      <c r="W45" s="80"/>
      <c r="X45" s="80">
        <v>0</v>
      </c>
      <c r="Y45" s="80" t="s">
        <v>451</v>
      </c>
      <c r="Z45" s="80" t="s">
        <v>455</v>
      </c>
      <c r="AA45" s="80">
        <v>1</v>
      </c>
      <c r="AB45" s="41"/>
      <c r="AD45" s="25">
        <f t="shared" ref="AD45:AD53" si="11">I45*M45</f>
        <v>2.5</v>
      </c>
      <c r="AE45" s="25">
        <f t="shared" ref="AE45:AE53" si="12">M45</f>
        <v>2</v>
      </c>
      <c r="AF45" s="25">
        <f t="shared" si="0"/>
        <v>0</v>
      </c>
    </row>
    <row r="46" spans="1:32" ht="45">
      <c r="A46" s="80">
        <v>34</v>
      </c>
      <c r="B46" s="80" t="s">
        <v>386</v>
      </c>
      <c r="C46" s="80" t="s">
        <v>385</v>
      </c>
      <c r="D46" s="80" t="s">
        <v>910</v>
      </c>
      <c r="E46" s="80" t="s">
        <v>482</v>
      </c>
      <c r="F46" s="80" t="s">
        <v>911</v>
      </c>
      <c r="G46" s="80" t="s">
        <v>912</v>
      </c>
      <c r="H46" s="80" t="s">
        <v>355</v>
      </c>
      <c r="I46" s="80">
        <v>7</v>
      </c>
      <c r="J46" s="80" t="s">
        <v>385</v>
      </c>
      <c r="K46" s="80">
        <v>0</v>
      </c>
      <c r="L46" s="80">
        <v>0</v>
      </c>
      <c r="M46" s="80">
        <v>3</v>
      </c>
      <c r="N46" s="80">
        <v>0</v>
      </c>
      <c r="O46" s="80">
        <v>0</v>
      </c>
      <c r="P46" s="80">
        <v>1</v>
      </c>
      <c r="Q46" s="80">
        <v>0</v>
      </c>
      <c r="R46" s="80">
        <v>0</v>
      </c>
      <c r="S46" s="80">
        <v>1</v>
      </c>
      <c r="T46" s="80">
        <v>0</v>
      </c>
      <c r="U46" s="80">
        <v>2</v>
      </c>
      <c r="V46" s="80">
        <v>0</v>
      </c>
      <c r="W46" s="81" t="s">
        <v>1121</v>
      </c>
      <c r="X46" s="80">
        <v>0</v>
      </c>
      <c r="Y46" s="80" t="s">
        <v>451</v>
      </c>
      <c r="Z46" s="80" t="s">
        <v>455</v>
      </c>
      <c r="AA46" s="80">
        <v>1</v>
      </c>
      <c r="AB46" s="41"/>
      <c r="AD46" s="25">
        <f t="shared" si="11"/>
        <v>21</v>
      </c>
      <c r="AE46" s="25">
        <f t="shared" si="12"/>
        <v>3</v>
      </c>
      <c r="AF46" s="25">
        <f t="shared" si="0"/>
        <v>0</v>
      </c>
    </row>
    <row r="47" spans="1:32" ht="45">
      <c r="A47" s="80">
        <v>35</v>
      </c>
      <c r="B47" s="80" t="s">
        <v>386</v>
      </c>
      <c r="C47" s="80" t="s">
        <v>385</v>
      </c>
      <c r="D47" s="80" t="s">
        <v>910</v>
      </c>
      <c r="E47" s="80" t="s">
        <v>482</v>
      </c>
      <c r="F47" s="80" t="s">
        <v>913</v>
      </c>
      <c r="G47" s="80" t="s">
        <v>914</v>
      </c>
      <c r="H47" s="80" t="s">
        <v>355</v>
      </c>
      <c r="I47" s="80">
        <v>7.4169999999999998</v>
      </c>
      <c r="J47" s="80" t="s">
        <v>385</v>
      </c>
      <c r="K47" s="80">
        <v>0</v>
      </c>
      <c r="L47" s="80">
        <v>0</v>
      </c>
      <c r="M47" s="80">
        <v>3</v>
      </c>
      <c r="N47" s="80">
        <v>0</v>
      </c>
      <c r="O47" s="80">
        <v>0</v>
      </c>
      <c r="P47" s="80">
        <v>1</v>
      </c>
      <c r="Q47" s="80">
        <v>0</v>
      </c>
      <c r="R47" s="80">
        <v>0</v>
      </c>
      <c r="S47" s="80">
        <v>1</v>
      </c>
      <c r="T47" s="80">
        <v>0</v>
      </c>
      <c r="U47" s="80">
        <v>2</v>
      </c>
      <c r="V47" s="80">
        <v>0</v>
      </c>
      <c r="W47" s="81" t="s">
        <v>1121</v>
      </c>
      <c r="X47" s="80">
        <v>0</v>
      </c>
      <c r="Y47" s="80" t="s">
        <v>451</v>
      </c>
      <c r="Z47" s="80" t="s">
        <v>455</v>
      </c>
      <c r="AA47" s="80">
        <v>1</v>
      </c>
      <c r="AB47" s="41"/>
      <c r="AD47" s="25">
        <f t="shared" si="11"/>
        <v>22.250999999999998</v>
      </c>
      <c r="AE47" s="25">
        <f t="shared" si="12"/>
        <v>3</v>
      </c>
      <c r="AF47" s="25">
        <f t="shared" si="0"/>
        <v>0</v>
      </c>
    </row>
    <row r="48" spans="1:32" ht="30">
      <c r="A48" s="80">
        <v>36</v>
      </c>
      <c r="B48" s="80" t="s">
        <v>386</v>
      </c>
      <c r="C48" s="80" t="s">
        <v>385</v>
      </c>
      <c r="D48" s="80" t="s">
        <v>915</v>
      </c>
      <c r="E48" s="80" t="s">
        <v>482</v>
      </c>
      <c r="F48" s="80" t="s">
        <v>916</v>
      </c>
      <c r="G48" s="80" t="s">
        <v>917</v>
      </c>
      <c r="H48" s="80" t="s">
        <v>355</v>
      </c>
      <c r="I48" s="80">
        <v>7</v>
      </c>
      <c r="J48" s="80" t="s">
        <v>385</v>
      </c>
      <c r="K48" s="80">
        <v>0</v>
      </c>
      <c r="L48" s="80">
        <v>0</v>
      </c>
      <c r="M48" s="80">
        <v>2</v>
      </c>
      <c r="N48" s="80">
        <v>0</v>
      </c>
      <c r="O48" s="80">
        <v>1</v>
      </c>
      <c r="P48" s="80">
        <v>1</v>
      </c>
      <c r="Q48" s="80">
        <v>0</v>
      </c>
      <c r="R48" s="80">
        <v>0</v>
      </c>
      <c r="S48" s="80">
        <v>1</v>
      </c>
      <c r="T48" s="80">
        <v>1</v>
      </c>
      <c r="U48" s="80">
        <v>0</v>
      </c>
      <c r="V48" s="80">
        <v>0</v>
      </c>
      <c r="W48" s="81"/>
      <c r="X48" s="80">
        <v>0</v>
      </c>
      <c r="Y48" s="80" t="s">
        <v>451</v>
      </c>
      <c r="Z48" s="80" t="s">
        <v>455</v>
      </c>
      <c r="AA48" s="80">
        <v>1</v>
      </c>
      <c r="AB48" s="41"/>
      <c r="AD48" s="25">
        <f t="shared" si="11"/>
        <v>14</v>
      </c>
      <c r="AE48" s="25">
        <f t="shared" si="12"/>
        <v>2</v>
      </c>
      <c r="AF48" s="25">
        <f t="shared" si="0"/>
        <v>0</v>
      </c>
    </row>
    <row r="49" spans="1:32" ht="45">
      <c r="A49" s="80">
        <v>37</v>
      </c>
      <c r="B49" s="80" t="s">
        <v>386</v>
      </c>
      <c r="C49" s="80" t="s">
        <v>385</v>
      </c>
      <c r="D49" s="80" t="s">
        <v>910</v>
      </c>
      <c r="E49" s="80" t="s">
        <v>482</v>
      </c>
      <c r="F49" s="80" t="s">
        <v>918</v>
      </c>
      <c r="G49" s="80" t="s">
        <v>919</v>
      </c>
      <c r="H49" s="80" t="s">
        <v>355</v>
      </c>
      <c r="I49" s="80">
        <v>7</v>
      </c>
      <c r="J49" s="80" t="s">
        <v>385</v>
      </c>
      <c r="K49" s="80">
        <v>0</v>
      </c>
      <c r="L49" s="80">
        <v>0</v>
      </c>
      <c r="M49" s="80">
        <v>3</v>
      </c>
      <c r="N49" s="80">
        <v>0</v>
      </c>
      <c r="O49" s="80">
        <v>0</v>
      </c>
      <c r="P49" s="80">
        <v>1</v>
      </c>
      <c r="Q49" s="80">
        <v>0</v>
      </c>
      <c r="R49" s="80">
        <v>0</v>
      </c>
      <c r="S49" s="80">
        <v>1</v>
      </c>
      <c r="T49" s="80">
        <v>0</v>
      </c>
      <c r="U49" s="80">
        <v>2</v>
      </c>
      <c r="V49" s="80">
        <v>0</v>
      </c>
      <c r="W49" s="81" t="s">
        <v>1121</v>
      </c>
      <c r="X49" s="80">
        <v>0</v>
      </c>
      <c r="Y49" s="80" t="s">
        <v>451</v>
      </c>
      <c r="Z49" s="80" t="s">
        <v>455</v>
      </c>
      <c r="AA49" s="80">
        <v>1</v>
      </c>
      <c r="AB49" s="41"/>
      <c r="AD49" s="25">
        <f t="shared" si="11"/>
        <v>21</v>
      </c>
      <c r="AE49" s="25">
        <f t="shared" si="12"/>
        <v>3</v>
      </c>
      <c r="AF49" s="25">
        <f t="shared" si="0"/>
        <v>0</v>
      </c>
    </row>
    <row r="50" spans="1:32" ht="45">
      <c r="A50" s="80">
        <v>38</v>
      </c>
      <c r="B50" s="80" t="s">
        <v>386</v>
      </c>
      <c r="C50" s="80" t="s">
        <v>385</v>
      </c>
      <c r="D50" s="80" t="s">
        <v>920</v>
      </c>
      <c r="E50" s="80" t="s">
        <v>482</v>
      </c>
      <c r="F50" s="80" t="s">
        <v>918</v>
      </c>
      <c r="G50" s="80" t="s">
        <v>919</v>
      </c>
      <c r="H50" s="80" t="s">
        <v>355</v>
      </c>
      <c r="I50" s="80">
        <v>7</v>
      </c>
      <c r="J50" s="80" t="s">
        <v>385</v>
      </c>
      <c r="K50" s="80">
        <v>0</v>
      </c>
      <c r="L50" s="80">
        <v>0</v>
      </c>
      <c r="M50" s="80">
        <v>3</v>
      </c>
      <c r="N50" s="80">
        <v>0</v>
      </c>
      <c r="O50" s="80">
        <v>0</v>
      </c>
      <c r="P50" s="80">
        <v>3</v>
      </c>
      <c r="Q50" s="80">
        <v>0</v>
      </c>
      <c r="R50" s="80">
        <v>0</v>
      </c>
      <c r="S50" s="80">
        <v>3</v>
      </c>
      <c r="T50" s="80">
        <v>0</v>
      </c>
      <c r="U50" s="80">
        <v>0</v>
      </c>
      <c r="V50" s="80">
        <v>0</v>
      </c>
      <c r="W50" s="81"/>
      <c r="X50" s="80">
        <v>0</v>
      </c>
      <c r="Y50" s="80" t="s">
        <v>451</v>
      </c>
      <c r="Z50" s="80" t="s">
        <v>455</v>
      </c>
      <c r="AA50" s="80">
        <v>1</v>
      </c>
      <c r="AB50" s="41"/>
      <c r="AD50" s="25">
        <f t="shared" si="11"/>
        <v>21</v>
      </c>
      <c r="AE50" s="25">
        <f t="shared" si="12"/>
        <v>3</v>
      </c>
      <c r="AF50" s="25">
        <f t="shared" si="0"/>
        <v>0</v>
      </c>
    </row>
    <row r="51" spans="1:32" ht="30">
      <c r="A51" s="80">
        <v>39</v>
      </c>
      <c r="B51" s="80" t="s">
        <v>386</v>
      </c>
      <c r="C51" s="80" t="s">
        <v>385</v>
      </c>
      <c r="D51" s="80" t="s">
        <v>481</v>
      </c>
      <c r="E51" s="80" t="s">
        <v>482</v>
      </c>
      <c r="F51" s="80" t="s">
        <v>921</v>
      </c>
      <c r="G51" s="80" t="s">
        <v>922</v>
      </c>
      <c r="H51" s="80" t="s">
        <v>355</v>
      </c>
      <c r="I51" s="80">
        <v>5</v>
      </c>
      <c r="J51" s="80" t="s">
        <v>385</v>
      </c>
      <c r="K51" s="80">
        <v>0</v>
      </c>
      <c r="L51" s="80">
        <v>0</v>
      </c>
      <c r="M51" s="80">
        <v>3</v>
      </c>
      <c r="N51" s="80">
        <v>0</v>
      </c>
      <c r="O51" s="80">
        <v>0</v>
      </c>
      <c r="P51" s="80">
        <v>3</v>
      </c>
      <c r="Q51" s="80">
        <v>0</v>
      </c>
      <c r="R51" s="80">
        <v>0</v>
      </c>
      <c r="S51" s="80">
        <v>3</v>
      </c>
      <c r="T51" s="80">
        <v>0</v>
      </c>
      <c r="U51" s="80">
        <v>0</v>
      </c>
      <c r="V51" s="80">
        <v>0</v>
      </c>
      <c r="W51" s="81"/>
      <c r="X51" s="80">
        <v>0</v>
      </c>
      <c r="Y51" s="80" t="s">
        <v>451</v>
      </c>
      <c r="Z51" s="80" t="s">
        <v>455</v>
      </c>
      <c r="AA51" s="80">
        <v>1</v>
      </c>
      <c r="AB51" s="41"/>
      <c r="AD51" s="25">
        <f t="shared" si="11"/>
        <v>15</v>
      </c>
      <c r="AE51" s="25">
        <f t="shared" si="12"/>
        <v>3</v>
      </c>
      <c r="AF51" s="25">
        <f t="shared" ref="AF51:AF53" si="13">M51-AE51</f>
        <v>0</v>
      </c>
    </row>
    <row r="52" spans="1:32" ht="30">
      <c r="A52" s="80">
        <v>40</v>
      </c>
      <c r="B52" s="80" t="s">
        <v>386</v>
      </c>
      <c r="C52" s="80" t="s">
        <v>385</v>
      </c>
      <c r="D52" s="80" t="s">
        <v>923</v>
      </c>
      <c r="E52" s="80" t="s">
        <v>482</v>
      </c>
      <c r="F52" s="80" t="s">
        <v>921</v>
      </c>
      <c r="G52" s="80" t="s">
        <v>922</v>
      </c>
      <c r="H52" s="80" t="s">
        <v>355</v>
      </c>
      <c r="I52" s="80">
        <v>5</v>
      </c>
      <c r="J52" s="80" t="s">
        <v>385</v>
      </c>
      <c r="K52" s="80">
        <v>0</v>
      </c>
      <c r="L52" s="80">
        <v>0</v>
      </c>
      <c r="M52" s="80">
        <v>3</v>
      </c>
      <c r="N52" s="80">
        <v>0</v>
      </c>
      <c r="O52" s="80">
        <v>0</v>
      </c>
      <c r="P52" s="80">
        <v>1</v>
      </c>
      <c r="Q52" s="80">
        <v>0</v>
      </c>
      <c r="R52" s="80">
        <v>0</v>
      </c>
      <c r="S52" s="80">
        <v>1</v>
      </c>
      <c r="T52" s="80">
        <v>0</v>
      </c>
      <c r="U52" s="80">
        <v>2</v>
      </c>
      <c r="V52" s="80">
        <v>0</v>
      </c>
      <c r="W52" s="81" t="s">
        <v>1121</v>
      </c>
      <c r="X52" s="80">
        <v>0</v>
      </c>
      <c r="Y52" s="80" t="s">
        <v>451</v>
      </c>
      <c r="Z52" s="80" t="s">
        <v>455</v>
      </c>
      <c r="AA52" s="80">
        <v>1</v>
      </c>
      <c r="AB52" s="41"/>
      <c r="AD52" s="25">
        <f t="shared" si="11"/>
        <v>15</v>
      </c>
      <c r="AE52" s="25">
        <f t="shared" si="12"/>
        <v>3</v>
      </c>
      <c r="AF52" s="25">
        <f t="shared" si="13"/>
        <v>0</v>
      </c>
    </row>
    <row r="53" spans="1:32" ht="30">
      <c r="A53" s="80">
        <v>41</v>
      </c>
      <c r="B53" s="80" t="s">
        <v>386</v>
      </c>
      <c r="C53" s="80" t="s">
        <v>385</v>
      </c>
      <c r="D53" s="80" t="s">
        <v>924</v>
      </c>
      <c r="E53" s="80" t="s">
        <v>484</v>
      </c>
      <c r="F53" s="80" t="s">
        <v>925</v>
      </c>
      <c r="G53" s="80" t="s">
        <v>926</v>
      </c>
      <c r="H53" s="80" t="s">
        <v>355</v>
      </c>
      <c r="I53" s="80">
        <v>3</v>
      </c>
      <c r="J53" s="80" t="s">
        <v>385</v>
      </c>
      <c r="K53" s="80">
        <v>0</v>
      </c>
      <c r="L53" s="80">
        <v>0</v>
      </c>
      <c r="M53" s="80">
        <v>63</v>
      </c>
      <c r="N53" s="80">
        <v>0</v>
      </c>
      <c r="O53" s="80">
        <v>0</v>
      </c>
      <c r="P53" s="80">
        <v>63</v>
      </c>
      <c r="Q53" s="80">
        <v>0</v>
      </c>
      <c r="R53" s="80">
        <v>0</v>
      </c>
      <c r="S53" s="80">
        <v>63</v>
      </c>
      <c r="T53" s="80">
        <v>0</v>
      </c>
      <c r="U53" s="80">
        <v>0</v>
      </c>
      <c r="V53" s="80">
        <v>0</v>
      </c>
      <c r="W53" s="81"/>
      <c r="X53" s="80">
        <v>0</v>
      </c>
      <c r="Y53" s="80" t="s">
        <v>451</v>
      </c>
      <c r="Z53" s="80" t="s">
        <v>455</v>
      </c>
      <c r="AA53" s="80">
        <v>1</v>
      </c>
      <c r="AB53" s="41"/>
      <c r="AD53" s="25">
        <f t="shared" si="11"/>
        <v>189</v>
      </c>
      <c r="AE53" s="25">
        <f t="shared" si="12"/>
        <v>63</v>
      </c>
      <c r="AF53" s="25">
        <f t="shared" si="13"/>
        <v>0</v>
      </c>
    </row>
    <row r="54" spans="1:32" ht="30">
      <c r="A54" s="80">
        <v>42</v>
      </c>
      <c r="B54" s="80" t="s">
        <v>386</v>
      </c>
      <c r="C54" s="80" t="s">
        <v>385</v>
      </c>
      <c r="D54" s="80" t="s">
        <v>927</v>
      </c>
      <c r="E54" s="80" t="s">
        <v>484</v>
      </c>
      <c r="F54" s="80" t="s">
        <v>928</v>
      </c>
      <c r="G54" s="80" t="s">
        <v>929</v>
      </c>
      <c r="H54" s="80" t="s">
        <v>355</v>
      </c>
      <c r="I54" s="80">
        <v>0.5</v>
      </c>
      <c r="J54" s="80" t="s">
        <v>385</v>
      </c>
      <c r="K54" s="80">
        <v>0</v>
      </c>
      <c r="L54" s="80">
        <v>0</v>
      </c>
      <c r="M54" s="80">
        <v>17</v>
      </c>
      <c r="N54" s="80">
        <v>0</v>
      </c>
      <c r="O54" s="80">
        <v>0</v>
      </c>
      <c r="P54" s="80">
        <v>17</v>
      </c>
      <c r="Q54" s="80">
        <v>0</v>
      </c>
      <c r="R54" s="80">
        <v>0</v>
      </c>
      <c r="S54" s="80">
        <v>0</v>
      </c>
      <c r="T54" s="80">
        <v>17</v>
      </c>
      <c r="U54" s="80">
        <v>0</v>
      </c>
      <c r="V54" s="80">
        <v>0</v>
      </c>
      <c r="W54" s="81"/>
      <c r="X54" s="80">
        <v>0</v>
      </c>
      <c r="Y54" s="80" t="s">
        <v>451</v>
      </c>
      <c r="Z54" s="80" t="s">
        <v>455</v>
      </c>
      <c r="AA54" s="80">
        <v>1</v>
      </c>
      <c r="AB54" s="41"/>
      <c r="AD54" s="25">
        <f t="shared" ref="AD54" si="14">I54*M54</f>
        <v>8.5</v>
      </c>
      <c r="AE54" s="25">
        <f t="shared" ref="AE54" si="15">M54</f>
        <v>17</v>
      </c>
      <c r="AF54" s="25">
        <f t="shared" ref="AF54" si="16">M54-AE54</f>
        <v>0</v>
      </c>
    </row>
    <row r="55" spans="1:32" ht="45">
      <c r="A55" s="80">
        <v>43</v>
      </c>
      <c r="B55" s="80" t="s">
        <v>386</v>
      </c>
      <c r="C55" s="80" t="s">
        <v>385</v>
      </c>
      <c r="D55" s="80" t="s">
        <v>930</v>
      </c>
      <c r="E55" s="80" t="s">
        <v>482</v>
      </c>
      <c r="F55" s="80" t="s">
        <v>931</v>
      </c>
      <c r="G55" s="80" t="s">
        <v>932</v>
      </c>
      <c r="H55" s="80" t="s">
        <v>355</v>
      </c>
      <c r="I55" s="80">
        <v>9</v>
      </c>
      <c r="J55" s="80" t="s">
        <v>385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1"/>
      <c r="X55" s="80">
        <v>0</v>
      </c>
      <c r="Y55" s="80" t="s">
        <v>451</v>
      </c>
      <c r="Z55" s="80" t="s">
        <v>455</v>
      </c>
      <c r="AA55" s="80">
        <v>1</v>
      </c>
      <c r="AB55" s="41"/>
      <c r="AD55" s="25">
        <f t="shared" ref="AD55:AD63" si="17">I55*M55</f>
        <v>0</v>
      </c>
      <c r="AE55" s="25">
        <f t="shared" ref="AE55:AE63" si="18">M55</f>
        <v>0</v>
      </c>
      <c r="AF55" s="25">
        <f t="shared" si="0"/>
        <v>0</v>
      </c>
    </row>
    <row r="56" spans="1:32" ht="30">
      <c r="A56" s="80">
        <v>44</v>
      </c>
      <c r="B56" s="80" t="s">
        <v>386</v>
      </c>
      <c r="C56" s="80" t="s">
        <v>385</v>
      </c>
      <c r="D56" s="80" t="s">
        <v>933</v>
      </c>
      <c r="E56" s="80" t="s">
        <v>482</v>
      </c>
      <c r="F56" s="80" t="s">
        <v>934</v>
      </c>
      <c r="G56" s="80" t="s">
        <v>935</v>
      </c>
      <c r="H56" s="80" t="s">
        <v>355</v>
      </c>
      <c r="I56" s="80">
        <v>3</v>
      </c>
      <c r="J56" s="80" t="s">
        <v>385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1"/>
      <c r="X56" s="80">
        <v>0</v>
      </c>
      <c r="Y56" s="80" t="s">
        <v>451</v>
      </c>
      <c r="Z56" s="80" t="s">
        <v>455</v>
      </c>
      <c r="AA56" s="80">
        <v>1</v>
      </c>
      <c r="AB56" s="41"/>
      <c r="AD56" s="25">
        <f t="shared" si="17"/>
        <v>0</v>
      </c>
      <c r="AE56" s="25">
        <f t="shared" si="18"/>
        <v>0</v>
      </c>
      <c r="AF56" s="25">
        <f t="shared" si="0"/>
        <v>0</v>
      </c>
    </row>
    <row r="57" spans="1:32" ht="30">
      <c r="A57" s="80">
        <v>45</v>
      </c>
      <c r="B57" s="80" t="s">
        <v>386</v>
      </c>
      <c r="C57" s="80" t="s">
        <v>385</v>
      </c>
      <c r="D57" s="80" t="s">
        <v>936</v>
      </c>
      <c r="E57" s="80" t="s">
        <v>484</v>
      </c>
      <c r="F57" s="80" t="s">
        <v>937</v>
      </c>
      <c r="G57" s="80" t="s">
        <v>938</v>
      </c>
      <c r="H57" s="80" t="s">
        <v>355</v>
      </c>
      <c r="I57" s="80">
        <v>0.5</v>
      </c>
      <c r="J57" s="80" t="s">
        <v>385</v>
      </c>
      <c r="K57" s="80">
        <v>0</v>
      </c>
      <c r="L57" s="80">
        <v>0</v>
      </c>
      <c r="M57" s="80">
        <v>40</v>
      </c>
      <c r="N57" s="80">
        <v>0</v>
      </c>
      <c r="O57" s="80">
        <v>0</v>
      </c>
      <c r="P57" s="80">
        <v>40</v>
      </c>
      <c r="Q57" s="80">
        <v>0</v>
      </c>
      <c r="R57" s="80">
        <v>0</v>
      </c>
      <c r="S57" s="80">
        <v>0</v>
      </c>
      <c r="T57" s="80">
        <v>40</v>
      </c>
      <c r="U57" s="80">
        <v>0</v>
      </c>
      <c r="V57" s="80">
        <v>0</v>
      </c>
      <c r="W57" s="81"/>
      <c r="X57" s="80">
        <v>0</v>
      </c>
      <c r="Y57" s="80" t="s">
        <v>451</v>
      </c>
      <c r="Z57" s="80" t="s">
        <v>455</v>
      </c>
      <c r="AA57" s="80">
        <v>1</v>
      </c>
      <c r="AB57" s="41"/>
      <c r="AD57" s="25">
        <f t="shared" si="17"/>
        <v>20</v>
      </c>
      <c r="AE57" s="25">
        <f t="shared" si="18"/>
        <v>40</v>
      </c>
      <c r="AF57" s="25">
        <f t="shared" si="0"/>
        <v>0</v>
      </c>
    </row>
    <row r="58" spans="1:32" ht="45">
      <c r="A58" s="80">
        <v>46</v>
      </c>
      <c r="B58" s="80" t="s">
        <v>386</v>
      </c>
      <c r="C58" s="80" t="s">
        <v>385</v>
      </c>
      <c r="D58" s="80" t="s">
        <v>939</v>
      </c>
      <c r="E58" s="80" t="s">
        <v>482</v>
      </c>
      <c r="F58" s="80" t="s">
        <v>940</v>
      </c>
      <c r="G58" s="80" t="s">
        <v>941</v>
      </c>
      <c r="H58" s="80" t="s">
        <v>360</v>
      </c>
      <c r="I58" s="80">
        <v>0.5</v>
      </c>
      <c r="J58" s="80" t="s">
        <v>486</v>
      </c>
      <c r="K58" s="80">
        <v>0</v>
      </c>
      <c r="L58" s="80">
        <v>1</v>
      </c>
      <c r="M58" s="80">
        <v>2</v>
      </c>
      <c r="N58" s="80">
        <v>0</v>
      </c>
      <c r="O58" s="80">
        <v>1</v>
      </c>
      <c r="P58" s="80">
        <v>1</v>
      </c>
      <c r="Q58" s="80">
        <v>0</v>
      </c>
      <c r="R58" s="80">
        <v>0</v>
      </c>
      <c r="S58" s="80">
        <v>2</v>
      </c>
      <c r="T58" s="80">
        <v>0</v>
      </c>
      <c r="U58" s="80">
        <v>0</v>
      </c>
      <c r="V58" s="80">
        <v>0</v>
      </c>
      <c r="W58" s="81"/>
      <c r="X58" s="80" t="s">
        <v>942</v>
      </c>
      <c r="Y58" s="80" t="s">
        <v>943</v>
      </c>
      <c r="Z58" s="80" t="s">
        <v>455</v>
      </c>
      <c r="AA58" s="80">
        <v>1</v>
      </c>
      <c r="AB58" s="25">
        <f>I58*M58</f>
        <v>1</v>
      </c>
      <c r="AC58" s="25">
        <f>M58</f>
        <v>2</v>
      </c>
    </row>
    <row r="59" spans="1:32" ht="45">
      <c r="A59" s="80">
        <v>47</v>
      </c>
      <c r="B59" s="80" t="s">
        <v>386</v>
      </c>
      <c r="C59" s="80" t="s">
        <v>944</v>
      </c>
      <c r="D59" s="80" t="s">
        <v>945</v>
      </c>
      <c r="E59" s="80" t="s">
        <v>482</v>
      </c>
      <c r="F59" s="80" t="s">
        <v>940</v>
      </c>
      <c r="G59" s="80" t="s">
        <v>946</v>
      </c>
      <c r="H59" s="80" t="s">
        <v>360</v>
      </c>
      <c r="I59" s="80">
        <v>2</v>
      </c>
      <c r="J59" s="80" t="s">
        <v>947</v>
      </c>
      <c r="K59" s="80">
        <v>0</v>
      </c>
      <c r="L59" s="80">
        <v>0</v>
      </c>
      <c r="M59" s="80">
        <v>10</v>
      </c>
      <c r="N59" s="80">
        <v>0</v>
      </c>
      <c r="O59" s="80">
        <v>0</v>
      </c>
      <c r="P59" s="80">
        <v>7</v>
      </c>
      <c r="Q59" s="80">
        <v>0</v>
      </c>
      <c r="R59" s="80">
        <v>0</v>
      </c>
      <c r="S59" s="80">
        <v>1</v>
      </c>
      <c r="T59" s="80">
        <v>6</v>
      </c>
      <c r="U59" s="80">
        <v>3</v>
      </c>
      <c r="V59" s="80">
        <v>0</v>
      </c>
      <c r="W59" s="81" t="s">
        <v>1121</v>
      </c>
      <c r="X59" s="80" t="s">
        <v>948</v>
      </c>
      <c r="Y59" s="80" t="s">
        <v>477</v>
      </c>
      <c r="Z59" s="80" t="s">
        <v>478</v>
      </c>
      <c r="AA59" s="80">
        <v>1</v>
      </c>
      <c r="AB59" s="25">
        <f t="shared" ref="AB59:AB60" si="19">I59*M59</f>
        <v>20</v>
      </c>
      <c r="AC59" s="25">
        <f t="shared" ref="AC59:AC60" si="20">M59</f>
        <v>10</v>
      </c>
    </row>
    <row r="60" spans="1:32" ht="49.5" customHeight="1">
      <c r="A60" s="80">
        <v>48</v>
      </c>
      <c r="B60" s="80" t="s">
        <v>386</v>
      </c>
      <c r="C60" s="80" t="s">
        <v>385</v>
      </c>
      <c r="D60" s="80" t="s">
        <v>949</v>
      </c>
      <c r="E60" s="80" t="s">
        <v>482</v>
      </c>
      <c r="F60" s="80" t="s">
        <v>950</v>
      </c>
      <c r="G60" s="80" t="s">
        <v>951</v>
      </c>
      <c r="H60" s="80" t="s">
        <v>360</v>
      </c>
      <c r="I60" s="80">
        <v>2.83</v>
      </c>
      <c r="J60" s="80" t="s">
        <v>486</v>
      </c>
      <c r="K60" s="80">
        <v>0</v>
      </c>
      <c r="L60" s="80">
        <v>0</v>
      </c>
      <c r="M60" s="80">
        <v>10</v>
      </c>
      <c r="N60" s="80">
        <v>0</v>
      </c>
      <c r="O60" s="80">
        <v>0</v>
      </c>
      <c r="P60" s="80">
        <v>7</v>
      </c>
      <c r="Q60" s="80">
        <v>0</v>
      </c>
      <c r="R60" s="80">
        <v>0</v>
      </c>
      <c r="S60" s="80">
        <v>1</v>
      </c>
      <c r="T60" s="80">
        <v>6</v>
      </c>
      <c r="U60" s="80">
        <v>3</v>
      </c>
      <c r="V60" s="80">
        <v>0</v>
      </c>
      <c r="W60" s="81"/>
      <c r="X60" s="80" t="s">
        <v>952</v>
      </c>
      <c r="Y60" s="80" t="s">
        <v>454</v>
      </c>
      <c r="Z60" s="80" t="s">
        <v>478</v>
      </c>
      <c r="AA60" s="80">
        <v>1</v>
      </c>
      <c r="AB60" s="25">
        <f t="shared" si="19"/>
        <v>28.3</v>
      </c>
      <c r="AC60" s="25">
        <f t="shared" si="20"/>
        <v>10</v>
      </c>
    </row>
    <row r="61" spans="1:32" ht="44.25" customHeight="1">
      <c r="A61" s="80">
        <v>49</v>
      </c>
      <c r="B61" s="80" t="s">
        <v>386</v>
      </c>
      <c r="C61" s="80" t="s">
        <v>385</v>
      </c>
      <c r="D61" s="80" t="s">
        <v>485</v>
      </c>
      <c r="E61" s="80" t="s">
        <v>482</v>
      </c>
      <c r="F61" s="80" t="s">
        <v>953</v>
      </c>
      <c r="G61" s="80" t="s">
        <v>954</v>
      </c>
      <c r="H61" s="80" t="s">
        <v>360</v>
      </c>
      <c r="I61" s="80">
        <v>0.4</v>
      </c>
      <c r="J61" s="80" t="s">
        <v>486</v>
      </c>
      <c r="K61" s="80">
        <v>0</v>
      </c>
      <c r="L61" s="80">
        <v>0</v>
      </c>
      <c r="M61" s="80">
        <v>2</v>
      </c>
      <c r="N61" s="80">
        <v>0</v>
      </c>
      <c r="O61" s="80">
        <v>1</v>
      </c>
      <c r="P61" s="80">
        <v>1</v>
      </c>
      <c r="Q61" s="80">
        <v>0</v>
      </c>
      <c r="R61" s="80">
        <v>0</v>
      </c>
      <c r="S61" s="80">
        <v>2</v>
      </c>
      <c r="T61" s="80">
        <v>0</v>
      </c>
      <c r="U61" s="80">
        <v>0</v>
      </c>
      <c r="V61" s="80">
        <v>0</v>
      </c>
      <c r="W61" s="81"/>
      <c r="X61" s="80" t="s">
        <v>955</v>
      </c>
      <c r="Y61" s="80" t="s">
        <v>453</v>
      </c>
      <c r="Z61" s="80" t="s">
        <v>478</v>
      </c>
      <c r="AA61" s="80">
        <v>0</v>
      </c>
    </row>
    <row r="62" spans="1:32" ht="30">
      <c r="A62" s="80">
        <v>50</v>
      </c>
      <c r="B62" s="80" t="s">
        <v>386</v>
      </c>
      <c r="C62" s="80" t="s">
        <v>385</v>
      </c>
      <c r="D62" s="80" t="s">
        <v>956</v>
      </c>
      <c r="E62" s="80" t="s">
        <v>484</v>
      </c>
      <c r="F62" s="80" t="s">
        <v>957</v>
      </c>
      <c r="G62" s="80" t="s">
        <v>958</v>
      </c>
      <c r="H62" s="80" t="s">
        <v>355</v>
      </c>
      <c r="I62" s="80">
        <v>1</v>
      </c>
      <c r="J62" s="80" t="s">
        <v>959</v>
      </c>
      <c r="K62" s="80">
        <v>0</v>
      </c>
      <c r="L62" s="80">
        <v>0</v>
      </c>
      <c r="M62" s="80">
        <v>44</v>
      </c>
      <c r="N62" s="80">
        <v>0</v>
      </c>
      <c r="O62" s="80">
        <v>0</v>
      </c>
      <c r="P62" s="80">
        <v>44</v>
      </c>
      <c r="Q62" s="80">
        <v>0</v>
      </c>
      <c r="R62" s="80">
        <v>0</v>
      </c>
      <c r="S62" s="80">
        <v>0</v>
      </c>
      <c r="T62" s="80">
        <v>44</v>
      </c>
      <c r="U62" s="80">
        <v>0</v>
      </c>
      <c r="V62" s="80">
        <v>0</v>
      </c>
      <c r="W62" s="81"/>
      <c r="X62" s="80">
        <v>0</v>
      </c>
      <c r="Y62" s="80" t="s">
        <v>451</v>
      </c>
      <c r="Z62" s="80" t="s">
        <v>455</v>
      </c>
      <c r="AA62" s="80">
        <v>1</v>
      </c>
      <c r="AB62" s="41"/>
      <c r="AD62" s="25">
        <f t="shared" si="17"/>
        <v>44</v>
      </c>
      <c r="AE62" s="25">
        <f t="shared" si="18"/>
        <v>44</v>
      </c>
      <c r="AF62" s="25">
        <f t="shared" si="0"/>
        <v>0</v>
      </c>
    </row>
    <row r="63" spans="1:32" ht="30">
      <c r="A63" s="80">
        <v>51</v>
      </c>
      <c r="B63" s="80" t="s">
        <v>386</v>
      </c>
      <c r="C63" s="80" t="s">
        <v>385</v>
      </c>
      <c r="D63" s="80" t="s">
        <v>960</v>
      </c>
      <c r="E63" s="80" t="s">
        <v>484</v>
      </c>
      <c r="F63" s="80" t="s">
        <v>961</v>
      </c>
      <c r="G63" s="80" t="s">
        <v>962</v>
      </c>
      <c r="H63" s="80" t="s">
        <v>355</v>
      </c>
      <c r="I63" s="80">
        <v>0.5</v>
      </c>
      <c r="J63" s="80" t="s">
        <v>959</v>
      </c>
      <c r="K63" s="80">
        <v>0</v>
      </c>
      <c r="L63" s="80">
        <v>0</v>
      </c>
      <c r="M63" s="80">
        <v>24</v>
      </c>
      <c r="N63" s="80">
        <v>0</v>
      </c>
      <c r="O63" s="80">
        <v>0</v>
      </c>
      <c r="P63" s="80">
        <v>24</v>
      </c>
      <c r="Q63" s="80">
        <v>0</v>
      </c>
      <c r="R63" s="80">
        <v>0</v>
      </c>
      <c r="S63" s="80">
        <v>0</v>
      </c>
      <c r="T63" s="80">
        <v>24</v>
      </c>
      <c r="U63" s="80">
        <v>0</v>
      </c>
      <c r="V63" s="80">
        <v>0</v>
      </c>
      <c r="W63" s="81"/>
      <c r="X63" s="80">
        <v>0</v>
      </c>
      <c r="Y63" s="80" t="s">
        <v>451</v>
      </c>
      <c r="Z63" s="80" t="s">
        <v>455</v>
      </c>
      <c r="AA63" s="80">
        <v>1</v>
      </c>
      <c r="AB63" s="41"/>
      <c r="AD63" s="25">
        <f t="shared" si="17"/>
        <v>12</v>
      </c>
      <c r="AE63" s="25">
        <f t="shared" si="18"/>
        <v>24</v>
      </c>
      <c r="AF63" s="25">
        <f t="shared" si="0"/>
        <v>0</v>
      </c>
    </row>
    <row r="64" spans="1:32" ht="30">
      <c r="A64" s="80">
        <v>52</v>
      </c>
      <c r="B64" s="80" t="s">
        <v>386</v>
      </c>
      <c r="C64" s="80" t="s">
        <v>385</v>
      </c>
      <c r="D64" s="80" t="s">
        <v>963</v>
      </c>
      <c r="E64" s="80" t="s">
        <v>484</v>
      </c>
      <c r="F64" s="80" t="s">
        <v>964</v>
      </c>
      <c r="G64" s="80" t="s">
        <v>965</v>
      </c>
      <c r="H64" s="80" t="s">
        <v>355</v>
      </c>
      <c r="I64" s="80">
        <v>0.75</v>
      </c>
      <c r="J64" s="80" t="s">
        <v>959</v>
      </c>
      <c r="K64" s="80">
        <v>0</v>
      </c>
      <c r="L64" s="80">
        <v>0</v>
      </c>
      <c r="M64" s="80">
        <v>53</v>
      </c>
      <c r="N64" s="80">
        <v>0</v>
      </c>
      <c r="O64" s="80">
        <v>0</v>
      </c>
      <c r="P64" s="80">
        <v>53</v>
      </c>
      <c r="Q64" s="80">
        <v>0</v>
      </c>
      <c r="R64" s="80">
        <v>0</v>
      </c>
      <c r="S64" s="80">
        <v>0</v>
      </c>
      <c r="T64" s="80">
        <v>53</v>
      </c>
      <c r="U64" s="80">
        <v>0</v>
      </c>
      <c r="V64" s="80">
        <v>0</v>
      </c>
      <c r="W64" s="81"/>
      <c r="X64" s="80">
        <v>0</v>
      </c>
      <c r="Y64" s="80" t="s">
        <v>451</v>
      </c>
      <c r="Z64" s="80" t="s">
        <v>455</v>
      </c>
      <c r="AA64" s="80">
        <v>1</v>
      </c>
      <c r="AB64" s="41"/>
      <c r="AD64" s="25">
        <f t="shared" ref="AD64:AD69" si="21">I64*M64</f>
        <v>39.75</v>
      </c>
      <c r="AE64" s="25">
        <f t="shared" ref="AE64:AE69" si="22">M64</f>
        <v>53</v>
      </c>
      <c r="AF64" s="25">
        <f t="shared" ref="AF64:AF69" si="23">M64-AE64</f>
        <v>0</v>
      </c>
    </row>
    <row r="65" spans="1:32" ht="30">
      <c r="A65" s="80">
        <v>53</v>
      </c>
      <c r="B65" s="80" t="s">
        <v>386</v>
      </c>
      <c r="C65" s="80" t="s">
        <v>385</v>
      </c>
      <c r="D65" s="80" t="s">
        <v>966</v>
      </c>
      <c r="E65" s="80" t="s">
        <v>484</v>
      </c>
      <c r="F65" s="80" t="s">
        <v>967</v>
      </c>
      <c r="G65" s="80" t="s">
        <v>968</v>
      </c>
      <c r="H65" s="80" t="s">
        <v>355</v>
      </c>
      <c r="I65" s="80">
        <v>1.25</v>
      </c>
      <c r="J65" s="80" t="s">
        <v>959</v>
      </c>
      <c r="K65" s="80">
        <v>0</v>
      </c>
      <c r="L65" s="80">
        <v>0</v>
      </c>
      <c r="M65" s="80">
        <v>20</v>
      </c>
      <c r="N65" s="80">
        <v>0</v>
      </c>
      <c r="O65" s="80">
        <v>0</v>
      </c>
      <c r="P65" s="80">
        <v>20</v>
      </c>
      <c r="Q65" s="80">
        <v>0</v>
      </c>
      <c r="R65" s="80">
        <v>0</v>
      </c>
      <c r="S65" s="80">
        <v>0</v>
      </c>
      <c r="T65" s="80">
        <v>20</v>
      </c>
      <c r="U65" s="80">
        <v>0</v>
      </c>
      <c r="V65" s="80">
        <v>0</v>
      </c>
      <c r="W65" s="81"/>
      <c r="X65" s="80">
        <v>0</v>
      </c>
      <c r="Y65" s="80" t="s">
        <v>451</v>
      </c>
      <c r="Z65" s="80" t="s">
        <v>455</v>
      </c>
      <c r="AA65" s="80">
        <v>1</v>
      </c>
      <c r="AB65" s="41"/>
      <c r="AD65" s="25">
        <f t="shared" si="21"/>
        <v>25</v>
      </c>
      <c r="AE65" s="25">
        <f t="shared" si="22"/>
        <v>20</v>
      </c>
      <c r="AF65" s="25">
        <f t="shared" si="23"/>
        <v>0</v>
      </c>
    </row>
    <row r="66" spans="1:32" ht="30">
      <c r="A66" s="80">
        <v>54</v>
      </c>
      <c r="B66" s="80" t="s">
        <v>386</v>
      </c>
      <c r="C66" s="80" t="s">
        <v>385</v>
      </c>
      <c r="D66" s="80" t="s">
        <v>966</v>
      </c>
      <c r="E66" s="80" t="s">
        <v>484</v>
      </c>
      <c r="F66" s="80" t="s">
        <v>969</v>
      </c>
      <c r="G66" s="80" t="s">
        <v>970</v>
      </c>
      <c r="H66" s="80" t="s">
        <v>355</v>
      </c>
      <c r="I66" s="80">
        <v>2.5</v>
      </c>
      <c r="J66" s="80" t="s">
        <v>959</v>
      </c>
      <c r="K66" s="80">
        <v>0</v>
      </c>
      <c r="L66" s="80">
        <v>0</v>
      </c>
      <c r="M66" s="80">
        <v>17</v>
      </c>
      <c r="N66" s="80">
        <v>0</v>
      </c>
      <c r="O66" s="80">
        <v>0</v>
      </c>
      <c r="P66" s="80">
        <v>17</v>
      </c>
      <c r="Q66" s="80">
        <v>0</v>
      </c>
      <c r="R66" s="80">
        <v>0</v>
      </c>
      <c r="S66" s="80">
        <v>0</v>
      </c>
      <c r="T66" s="80">
        <v>17</v>
      </c>
      <c r="U66" s="80">
        <v>0</v>
      </c>
      <c r="V66" s="80">
        <v>0</v>
      </c>
      <c r="W66" s="81"/>
      <c r="X66" s="80">
        <v>0</v>
      </c>
      <c r="Y66" s="80" t="s">
        <v>451</v>
      </c>
      <c r="Z66" s="80" t="s">
        <v>455</v>
      </c>
      <c r="AA66" s="80">
        <v>1</v>
      </c>
      <c r="AB66" s="52"/>
      <c r="AD66" s="25">
        <f t="shared" si="21"/>
        <v>42.5</v>
      </c>
      <c r="AE66" s="25">
        <f t="shared" si="22"/>
        <v>17</v>
      </c>
      <c r="AF66" s="25">
        <f t="shared" si="23"/>
        <v>0</v>
      </c>
    </row>
    <row r="67" spans="1:32" ht="30">
      <c r="A67" s="80">
        <v>55</v>
      </c>
      <c r="B67" s="80" t="s">
        <v>386</v>
      </c>
      <c r="C67" s="80" t="s">
        <v>385</v>
      </c>
      <c r="D67" s="80" t="s">
        <v>971</v>
      </c>
      <c r="E67" s="80" t="s">
        <v>484</v>
      </c>
      <c r="F67" s="80" t="s">
        <v>972</v>
      </c>
      <c r="G67" s="80" t="s">
        <v>973</v>
      </c>
      <c r="H67" s="80" t="s">
        <v>355</v>
      </c>
      <c r="I67" s="80">
        <v>2</v>
      </c>
      <c r="J67" s="80" t="s">
        <v>959</v>
      </c>
      <c r="K67" s="80">
        <v>0</v>
      </c>
      <c r="L67" s="80">
        <v>0</v>
      </c>
      <c r="M67" s="80">
        <v>37</v>
      </c>
      <c r="N67" s="80">
        <v>0</v>
      </c>
      <c r="O67" s="80">
        <v>0</v>
      </c>
      <c r="P67" s="80">
        <v>37</v>
      </c>
      <c r="Q67" s="80">
        <v>0</v>
      </c>
      <c r="R67" s="80">
        <v>0</v>
      </c>
      <c r="S67" s="80">
        <v>0</v>
      </c>
      <c r="T67" s="80">
        <v>37</v>
      </c>
      <c r="U67" s="80">
        <v>0</v>
      </c>
      <c r="V67" s="80">
        <v>0</v>
      </c>
      <c r="W67" s="81"/>
      <c r="X67" s="80">
        <v>0</v>
      </c>
      <c r="Y67" s="80" t="s">
        <v>451</v>
      </c>
      <c r="Z67" s="80" t="s">
        <v>455</v>
      </c>
      <c r="AA67" s="80">
        <v>1</v>
      </c>
      <c r="AB67" s="50"/>
      <c r="AD67" s="25">
        <f t="shared" si="21"/>
        <v>74</v>
      </c>
      <c r="AE67" s="25">
        <f t="shared" si="22"/>
        <v>37</v>
      </c>
      <c r="AF67" s="25">
        <f t="shared" si="23"/>
        <v>0</v>
      </c>
    </row>
    <row r="68" spans="1:32" ht="30">
      <c r="A68" s="80">
        <v>56</v>
      </c>
      <c r="B68" s="80" t="s">
        <v>386</v>
      </c>
      <c r="C68" s="80" t="s">
        <v>385</v>
      </c>
      <c r="D68" s="80" t="s">
        <v>974</v>
      </c>
      <c r="E68" s="80" t="s">
        <v>484</v>
      </c>
      <c r="F68" s="80" t="s">
        <v>975</v>
      </c>
      <c r="G68" s="80" t="s">
        <v>976</v>
      </c>
      <c r="H68" s="80" t="s">
        <v>355</v>
      </c>
      <c r="I68" s="80">
        <v>1.5</v>
      </c>
      <c r="J68" s="80" t="s">
        <v>959</v>
      </c>
      <c r="K68" s="80">
        <v>0</v>
      </c>
      <c r="L68" s="80">
        <v>0</v>
      </c>
      <c r="M68" s="80">
        <v>40</v>
      </c>
      <c r="N68" s="80">
        <v>0</v>
      </c>
      <c r="O68" s="80">
        <v>0</v>
      </c>
      <c r="P68" s="80">
        <v>40</v>
      </c>
      <c r="Q68" s="80">
        <v>0</v>
      </c>
      <c r="R68" s="80">
        <v>0</v>
      </c>
      <c r="S68" s="80">
        <v>0</v>
      </c>
      <c r="T68" s="80">
        <v>40</v>
      </c>
      <c r="U68" s="80">
        <v>0</v>
      </c>
      <c r="V68" s="80">
        <v>0</v>
      </c>
      <c r="W68" s="81"/>
      <c r="X68" s="80">
        <v>0</v>
      </c>
      <c r="Y68" s="80" t="s">
        <v>451</v>
      </c>
      <c r="Z68" s="80" t="s">
        <v>455</v>
      </c>
      <c r="AA68" s="80">
        <v>1</v>
      </c>
      <c r="AB68" s="51"/>
      <c r="AD68" s="25">
        <f t="shared" si="21"/>
        <v>60</v>
      </c>
      <c r="AE68" s="25">
        <f t="shared" si="22"/>
        <v>40</v>
      </c>
      <c r="AF68" s="25">
        <f t="shared" si="23"/>
        <v>0</v>
      </c>
    </row>
    <row r="69" spans="1:32" ht="30">
      <c r="A69" s="80">
        <v>57</v>
      </c>
      <c r="B69" s="80" t="s">
        <v>386</v>
      </c>
      <c r="C69" s="80" t="s">
        <v>385</v>
      </c>
      <c r="D69" s="80" t="s">
        <v>966</v>
      </c>
      <c r="E69" s="80" t="s">
        <v>484</v>
      </c>
      <c r="F69" s="80" t="s">
        <v>977</v>
      </c>
      <c r="G69" s="80" t="s">
        <v>978</v>
      </c>
      <c r="H69" s="80" t="s">
        <v>355</v>
      </c>
      <c r="I69" s="80">
        <v>1</v>
      </c>
      <c r="J69" s="80" t="s">
        <v>959</v>
      </c>
      <c r="K69" s="80">
        <v>0</v>
      </c>
      <c r="L69" s="80">
        <v>0</v>
      </c>
      <c r="M69" s="80">
        <v>17</v>
      </c>
      <c r="N69" s="80">
        <v>0</v>
      </c>
      <c r="O69" s="80">
        <v>0</v>
      </c>
      <c r="P69" s="80">
        <v>17</v>
      </c>
      <c r="Q69" s="80">
        <v>0</v>
      </c>
      <c r="R69" s="80">
        <v>0</v>
      </c>
      <c r="S69" s="80">
        <v>0</v>
      </c>
      <c r="T69" s="80">
        <v>17</v>
      </c>
      <c r="U69" s="80">
        <v>0</v>
      </c>
      <c r="V69" s="80">
        <v>0</v>
      </c>
      <c r="W69" s="81"/>
      <c r="X69" s="80">
        <v>0</v>
      </c>
      <c r="Y69" s="80" t="s">
        <v>451</v>
      </c>
      <c r="Z69" s="80" t="s">
        <v>455</v>
      </c>
      <c r="AA69" s="80">
        <v>1</v>
      </c>
      <c r="AB69" s="41"/>
      <c r="AD69" s="25">
        <f t="shared" si="21"/>
        <v>17</v>
      </c>
      <c r="AE69" s="25">
        <f t="shared" si="22"/>
        <v>17</v>
      </c>
      <c r="AF69" s="25">
        <f t="shared" si="23"/>
        <v>0</v>
      </c>
    </row>
    <row r="70" spans="1:32" ht="30">
      <c r="A70" s="80">
        <v>58</v>
      </c>
      <c r="B70" s="80" t="s">
        <v>386</v>
      </c>
      <c r="C70" s="80" t="s">
        <v>385</v>
      </c>
      <c r="D70" s="80" t="s">
        <v>979</v>
      </c>
      <c r="E70" s="80" t="s">
        <v>484</v>
      </c>
      <c r="F70" s="80" t="s">
        <v>980</v>
      </c>
      <c r="G70" s="80" t="s">
        <v>981</v>
      </c>
      <c r="H70" s="80" t="s">
        <v>355</v>
      </c>
      <c r="I70" s="80">
        <v>4</v>
      </c>
      <c r="J70" s="80" t="s">
        <v>959</v>
      </c>
      <c r="K70" s="80">
        <v>0</v>
      </c>
      <c r="L70" s="80">
        <v>0</v>
      </c>
      <c r="M70" s="80">
        <v>63</v>
      </c>
      <c r="N70" s="80">
        <v>0</v>
      </c>
      <c r="O70" s="80">
        <v>0</v>
      </c>
      <c r="P70" s="80">
        <v>63</v>
      </c>
      <c r="Q70" s="80">
        <v>0</v>
      </c>
      <c r="R70" s="80">
        <v>0</v>
      </c>
      <c r="S70" s="80">
        <v>0</v>
      </c>
      <c r="T70" s="80">
        <v>63</v>
      </c>
      <c r="U70" s="80">
        <v>0</v>
      </c>
      <c r="V70" s="80">
        <v>0</v>
      </c>
      <c r="W70" s="81"/>
      <c r="X70" s="80">
        <v>0</v>
      </c>
      <c r="Y70" s="80" t="s">
        <v>451</v>
      </c>
      <c r="Z70" s="80" t="s">
        <v>455</v>
      </c>
      <c r="AA70" s="80">
        <v>1</v>
      </c>
      <c r="AB70" s="41"/>
      <c r="AD70" s="25">
        <f>I70*M70</f>
        <v>252</v>
      </c>
      <c r="AE70" s="25">
        <f t="shared" ref="AE70:AE80" si="24">M70</f>
        <v>63</v>
      </c>
      <c r="AF70" s="25">
        <f t="shared" si="0"/>
        <v>0</v>
      </c>
    </row>
    <row r="71" spans="1:32" ht="30">
      <c r="A71" s="80">
        <v>59</v>
      </c>
      <c r="B71" s="80" t="s">
        <v>386</v>
      </c>
      <c r="C71" s="80" t="s">
        <v>450</v>
      </c>
      <c r="D71" s="80" t="s">
        <v>982</v>
      </c>
      <c r="E71" s="80" t="s">
        <v>482</v>
      </c>
      <c r="F71" s="80" t="s">
        <v>983</v>
      </c>
      <c r="G71" s="80" t="s">
        <v>984</v>
      </c>
      <c r="H71" s="80" t="s">
        <v>355</v>
      </c>
      <c r="I71" s="80">
        <v>0.5</v>
      </c>
      <c r="J71" s="80" t="s">
        <v>450</v>
      </c>
      <c r="K71" s="80">
        <v>0</v>
      </c>
      <c r="L71" s="80">
        <v>0</v>
      </c>
      <c r="M71" s="80">
        <v>3</v>
      </c>
      <c r="N71" s="80">
        <v>0</v>
      </c>
      <c r="O71" s="80">
        <v>0</v>
      </c>
      <c r="P71" s="80">
        <v>3</v>
      </c>
      <c r="Q71" s="80">
        <v>0</v>
      </c>
      <c r="R71" s="80">
        <v>0</v>
      </c>
      <c r="S71" s="80">
        <v>0</v>
      </c>
      <c r="T71" s="80">
        <v>3</v>
      </c>
      <c r="U71" s="80">
        <v>0</v>
      </c>
      <c r="V71" s="80">
        <v>0</v>
      </c>
      <c r="W71" s="81"/>
      <c r="X71" s="80">
        <v>0</v>
      </c>
      <c r="Y71" s="80" t="s">
        <v>451</v>
      </c>
      <c r="Z71" s="80" t="s">
        <v>455</v>
      </c>
      <c r="AA71" s="80">
        <v>1</v>
      </c>
      <c r="AB71" s="41"/>
      <c r="AD71" s="25">
        <f>I71*M71</f>
        <v>1.5</v>
      </c>
      <c r="AE71" s="25">
        <f t="shared" ref="AE71" si="25">M71</f>
        <v>3</v>
      </c>
      <c r="AF71" s="25">
        <f t="shared" ref="AF71" si="26">M71-AE71</f>
        <v>0</v>
      </c>
    </row>
    <row r="72" spans="1:32" ht="45">
      <c r="A72" s="80">
        <v>60</v>
      </c>
      <c r="B72" s="80" t="s">
        <v>386</v>
      </c>
      <c r="C72" s="80" t="s">
        <v>385</v>
      </c>
      <c r="D72" s="80" t="s">
        <v>483</v>
      </c>
      <c r="E72" s="80" t="s">
        <v>482</v>
      </c>
      <c r="F72" s="80" t="s">
        <v>985</v>
      </c>
      <c r="G72" s="80" t="s">
        <v>986</v>
      </c>
      <c r="H72" s="80" t="s">
        <v>360</v>
      </c>
      <c r="I72" s="80">
        <v>0.5</v>
      </c>
      <c r="J72" s="80" t="s">
        <v>486</v>
      </c>
      <c r="K72" s="80">
        <v>0</v>
      </c>
      <c r="L72" s="80">
        <v>0</v>
      </c>
      <c r="M72" s="80">
        <v>10</v>
      </c>
      <c r="N72" s="80">
        <v>0</v>
      </c>
      <c r="O72" s="80">
        <v>0</v>
      </c>
      <c r="P72" s="80">
        <v>7</v>
      </c>
      <c r="Q72" s="80">
        <v>0</v>
      </c>
      <c r="R72" s="80">
        <v>0</v>
      </c>
      <c r="S72" s="80">
        <v>1</v>
      </c>
      <c r="T72" s="80">
        <v>6</v>
      </c>
      <c r="U72" s="80">
        <v>3</v>
      </c>
      <c r="V72" s="80">
        <v>0</v>
      </c>
      <c r="W72" s="81" t="s">
        <v>1121</v>
      </c>
      <c r="X72" s="80" t="s">
        <v>987</v>
      </c>
      <c r="Y72" s="80" t="s">
        <v>454</v>
      </c>
      <c r="Z72" s="80" t="s">
        <v>478</v>
      </c>
      <c r="AA72" s="80">
        <v>1</v>
      </c>
      <c r="AB72" s="51">
        <f>I72*M72</f>
        <v>5</v>
      </c>
      <c r="AC72" s="25">
        <f>M72</f>
        <v>10</v>
      </c>
    </row>
    <row r="73" spans="1:32" ht="45">
      <c r="A73" s="80">
        <v>61</v>
      </c>
      <c r="B73" s="80" t="s">
        <v>386</v>
      </c>
      <c r="C73" s="80" t="s">
        <v>385</v>
      </c>
      <c r="D73" s="80" t="s">
        <v>893</v>
      </c>
      <c r="E73" s="80" t="s">
        <v>482</v>
      </c>
      <c r="F73" s="80" t="s">
        <v>988</v>
      </c>
      <c r="G73" s="80" t="s">
        <v>989</v>
      </c>
      <c r="H73" s="80" t="s">
        <v>360</v>
      </c>
      <c r="I73" s="80">
        <v>0.5</v>
      </c>
      <c r="J73" s="80" t="s">
        <v>990</v>
      </c>
      <c r="K73" s="80">
        <v>0</v>
      </c>
      <c r="L73" s="80">
        <v>0</v>
      </c>
      <c r="M73" s="80">
        <v>200</v>
      </c>
      <c r="N73" s="80">
        <v>0</v>
      </c>
      <c r="O73" s="80">
        <v>1</v>
      </c>
      <c r="P73" s="80">
        <v>198</v>
      </c>
      <c r="Q73" s="80">
        <v>0</v>
      </c>
      <c r="R73" s="80">
        <v>0</v>
      </c>
      <c r="S73" s="80">
        <v>1</v>
      </c>
      <c r="T73" s="80">
        <v>198</v>
      </c>
      <c r="U73" s="80">
        <v>1</v>
      </c>
      <c r="V73" s="80">
        <v>0</v>
      </c>
      <c r="W73" s="81" t="s">
        <v>1121</v>
      </c>
      <c r="X73" s="80" t="s">
        <v>991</v>
      </c>
      <c r="Y73" s="80" t="s">
        <v>453</v>
      </c>
      <c r="Z73" s="80" t="s">
        <v>478</v>
      </c>
      <c r="AA73" s="80">
        <v>0</v>
      </c>
      <c r="AB73" s="51"/>
    </row>
    <row r="74" spans="1:32" ht="45">
      <c r="A74" s="80">
        <v>62</v>
      </c>
      <c r="B74" s="80" t="s">
        <v>386</v>
      </c>
      <c r="C74" s="80" t="s">
        <v>452</v>
      </c>
      <c r="D74" s="80" t="s">
        <v>480</v>
      </c>
      <c r="E74" s="80" t="s">
        <v>482</v>
      </c>
      <c r="F74" s="80" t="s">
        <v>992</v>
      </c>
      <c r="G74" s="80" t="s">
        <v>993</v>
      </c>
      <c r="H74" s="80" t="s">
        <v>360</v>
      </c>
      <c r="I74" s="80">
        <v>0.67</v>
      </c>
      <c r="J74" s="80" t="s">
        <v>947</v>
      </c>
      <c r="K74" s="80">
        <v>0</v>
      </c>
      <c r="L74" s="80">
        <v>0</v>
      </c>
      <c r="M74" s="80">
        <v>151</v>
      </c>
      <c r="N74" s="80">
        <v>0</v>
      </c>
      <c r="O74" s="80">
        <v>0</v>
      </c>
      <c r="P74" s="80">
        <v>148</v>
      </c>
      <c r="Q74" s="80">
        <v>0</v>
      </c>
      <c r="R74" s="80">
        <v>0</v>
      </c>
      <c r="S74" s="80">
        <v>0</v>
      </c>
      <c r="T74" s="80">
        <v>148</v>
      </c>
      <c r="U74" s="80">
        <v>3</v>
      </c>
      <c r="V74" s="80">
        <v>0</v>
      </c>
      <c r="W74" s="81" t="s">
        <v>1121</v>
      </c>
      <c r="X74" s="80" t="s">
        <v>994</v>
      </c>
      <c r="Y74" s="80" t="s">
        <v>943</v>
      </c>
      <c r="Z74" s="80" t="s">
        <v>478</v>
      </c>
      <c r="AA74" s="80">
        <v>1</v>
      </c>
      <c r="AB74" s="51">
        <f t="shared" ref="AB74" si="27">I74*M74</f>
        <v>101.17</v>
      </c>
      <c r="AC74" s="25">
        <f t="shared" ref="AC74" si="28">M74</f>
        <v>151</v>
      </c>
    </row>
    <row r="75" spans="1:32" ht="30">
      <c r="A75" s="80">
        <v>63</v>
      </c>
      <c r="B75" s="80" t="s">
        <v>386</v>
      </c>
      <c r="C75" s="80" t="s">
        <v>385</v>
      </c>
      <c r="D75" s="80" t="s">
        <v>949</v>
      </c>
      <c r="E75" s="80" t="s">
        <v>482</v>
      </c>
      <c r="F75" s="80" t="s">
        <v>995</v>
      </c>
      <c r="G75" s="80" t="s">
        <v>996</v>
      </c>
      <c r="H75" s="80" t="s">
        <v>355</v>
      </c>
      <c r="I75" s="80">
        <v>0.75</v>
      </c>
      <c r="J75" s="80" t="s">
        <v>486</v>
      </c>
      <c r="K75" s="80">
        <v>0</v>
      </c>
      <c r="L75" s="80">
        <v>0</v>
      </c>
      <c r="M75" s="80">
        <v>10</v>
      </c>
      <c r="N75" s="80">
        <v>0</v>
      </c>
      <c r="O75" s="80">
        <v>0</v>
      </c>
      <c r="P75" s="80">
        <v>7</v>
      </c>
      <c r="Q75" s="80">
        <v>0</v>
      </c>
      <c r="R75" s="80">
        <v>0</v>
      </c>
      <c r="S75" s="80">
        <v>1</v>
      </c>
      <c r="T75" s="80">
        <v>6</v>
      </c>
      <c r="U75" s="80">
        <v>3</v>
      </c>
      <c r="V75" s="80">
        <v>0</v>
      </c>
      <c r="W75" s="81"/>
      <c r="X75" s="80"/>
      <c r="Y75" s="80" t="s">
        <v>479</v>
      </c>
      <c r="Z75" s="80" t="s">
        <v>997</v>
      </c>
      <c r="AA75" s="80">
        <v>1</v>
      </c>
      <c r="AB75" s="51"/>
      <c r="AD75" s="25">
        <f t="shared" ref="AD75:AD80" si="29">I75*M75</f>
        <v>7.5</v>
      </c>
      <c r="AE75" s="25">
        <f t="shared" si="24"/>
        <v>10</v>
      </c>
      <c r="AF75" s="25">
        <f t="shared" si="0"/>
        <v>0</v>
      </c>
    </row>
    <row r="76" spans="1:32" ht="45">
      <c r="A76" s="80">
        <v>64</v>
      </c>
      <c r="B76" s="80" t="s">
        <v>386</v>
      </c>
      <c r="C76" s="80" t="s">
        <v>452</v>
      </c>
      <c r="D76" s="80" t="s">
        <v>485</v>
      </c>
      <c r="E76" s="80" t="s">
        <v>482</v>
      </c>
      <c r="F76" s="80" t="s">
        <v>998</v>
      </c>
      <c r="G76" s="80" t="s">
        <v>999</v>
      </c>
      <c r="H76" s="80" t="s">
        <v>360</v>
      </c>
      <c r="I76" s="80">
        <v>1.6659999999999999</v>
      </c>
      <c r="J76" s="80" t="s">
        <v>486</v>
      </c>
      <c r="K76" s="80">
        <v>0</v>
      </c>
      <c r="L76" s="80">
        <v>0</v>
      </c>
      <c r="M76" s="80">
        <v>2</v>
      </c>
      <c r="N76" s="80">
        <v>0</v>
      </c>
      <c r="O76" s="80">
        <v>1</v>
      </c>
      <c r="P76" s="80">
        <v>1</v>
      </c>
      <c r="Q76" s="80">
        <v>0</v>
      </c>
      <c r="R76" s="80">
        <v>0</v>
      </c>
      <c r="S76" s="80">
        <v>2</v>
      </c>
      <c r="T76" s="80">
        <v>0</v>
      </c>
      <c r="U76" s="80">
        <v>0</v>
      </c>
      <c r="V76" s="80">
        <v>0</v>
      </c>
      <c r="W76" s="81"/>
      <c r="X76" s="80" t="s">
        <v>1000</v>
      </c>
      <c r="Y76" s="80" t="s">
        <v>453</v>
      </c>
      <c r="Z76" s="80" t="s">
        <v>478</v>
      </c>
      <c r="AA76" s="80">
        <v>0</v>
      </c>
      <c r="AB76" s="51"/>
    </row>
    <row r="77" spans="1:32" ht="30">
      <c r="A77" s="80">
        <v>65</v>
      </c>
      <c r="B77" s="80" t="s">
        <v>386</v>
      </c>
      <c r="C77" s="80" t="s">
        <v>385</v>
      </c>
      <c r="D77" s="80" t="s">
        <v>1001</v>
      </c>
      <c r="E77" s="80" t="s">
        <v>484</v>
      </c>
      <c r="F77" s="80" t="s">
        <v>1002</v>
      </c>
      <c r="G77" s="80" t="s">
        <v>1003</v>
      </c>
      <c r="H77" s="80" t="s">
        <v>355</v>
      </c>
      <c r="I77" s="80">
        <v>1</v>
      </c>
      <c r="J77" s="80" t="s">
        <v>1004</v>
      </c>
      <c r="K77" s="80">
        <v>0</v>
      </c>
      <c r="L77" s="80">
        <v>0</v>
      </c>
      <c r="M77" s="80">
        <v>1</v>
      </c>
      <c r="N77" s="80">
        <v>0</v>
      </c>
      <c r="O77" s="80">
        <v>0</v>
      </c>
      <c r="P77" s="80">
        <v>1</v>
      </c>
      <c r="Q77" s="80">
        <v>0</v>
      </c>
      <c r="R77" s="80">
        <v>0</v>
      </c>
      <c r="S77" s="80">
        <v>0</v>
      </c>
      <c r="T77" s="80">
        <v>1</v>
      </c>
      <c r="U77" s="80">
        <v>0</v>
      </c>
      <c r="V77" s="80">
        <v>0</v>
      </c>
      <c r="W77" s="81"/>
      <c r="X77" s="80"/>
      <c r="Y77" s="80" t="s">
        <v>487</v>
      </c>
      <c r="Z77" s="80" t="s">
        <v>1005</v>
      </c>
      <c r="AA77" s="80">
        <v>1</v>
      </c>
      <c r="AB77" s="51"/>
      <c r="AD77" s="25">
        <f t="shared" si="29"/>
        <v>1</v>
      </c>
      <c r="AE77" s="25">
        <f t="shared" si="24"/>
        <v>1</v>
      </c>
      <c r="AF77" s="25">
        <f t="shared" si="0"/>
        <v>0</v>
      </c>
    </row>
    <row r="78" spans="1:32" ht="45">
      <c r="A78" s="80">
        <v>66</v>
      </c>
      <c r="B78" s="80" t="s">
        <v>386</v>
      </c>
      <c r="C78" s="80" t="s">
        <v>385</v>
      </c>
      <c r="D78" s="80" t="s">
        <v>1006</v>
      </c>
      <c r="E78" s="80" t="s">
        <v>482</v>
      </c>
      <c r="F78" s="80" t="s">
        <v>1007</v>
      </c>
      <c r="G78" s="80" t="s">
        <v>1008</v>
      </c>
      <c r="H78" s="80" t="s">
        <v>360</v>
      </c>
      <c r="I78" s="80">
        <v>0.33300000000000002</v>
      </c>
      <c r="J78" s="80" t="s">
        <v>486</v>
      </c>
      <c r="K78" s="80">
        <v>0</v>
      </c>
      <c r="L78" s="80">
        <v>1</v>
      </c>
      <c r="M78" s="80">
        <v>118</v>
      </c>
      <c r="N78" s="80">
        <v>0</v>
      </c>
      <c r="O78" s="80">
        <v>1</v>
      </c>
      <c r="P78" s="80">
        <v>117</v>
      </c>
      <c r="Q78" s="80">
        <v>0</v>
      </c>
      <c r="R78" s="80">
        <v>0</v>
      </c>
      <c r="S78" s="80">
        <v>1</v>
      </c>
      <c r="T78" s="80">
        <v>117</v>
      </c>
      <c r="U78" s="80">
        <v>0</v>
      </c>
      <c r="V78" s="80">
        <v>0</v>
      </c>
      <c r="W78" s="81"/>
      <c r="X78" s="80" t="s">
        <v>1009</v>
      </c>
      <c r="Y78" s="80" t="s">
        <v>451</v>
      </c>
      <c r="Z78" s="80" t="s">
        <v>478</v>
      </c>
      <c r="AA78" s="80">
        <v>0</v>
      </c>
      <c r="AB78" s="51"/>
    </row>
    <row r="79" spans="1:32" ht="30">
      <c r="A79" s="80">
        <v>67</v>
      </c>
      <c r="B79" s="80" t="s">
        <v>386</v>
      </c>
      <c r="C79" s="80" t="s">
        <v>385</v>
      </c>
      <c r="D79" s="80" t="s">
        <v>1010</v>
      </c>
      <c r="E79" s="80" t="s">
        <v>484</v>
      </c>
      <c r="F79" s="80" t="s">
        <v>1011</v>
      </c>
      <c r="G79" s="80" t="s">
        <v>1012</v>
      </c>
      <c r="H79" s="80" t="s">
        <v>355</v>
      </c>
      <c r="I79" s="80">
        <v>1.5</v>
      </c>
      <c r="J79" s="80" t="s">
        <v>1004</v>
      </c>
      <c r="K79" s="80">
        <v>0</v>
      </c>
      <c r="L79" s="80">
        <v>0</v>
      </c>
      <c r="M79" s="80">
        <v>40</v>
      </c>
      <c r="N79" s="80">
        <v>0</v>
      </c>
      <c r="O79" s="80">
        <v>0</v>
      </c>
      <c r="P79" s="80">
        <v>40</v>
      </c>
      <c r="Q79" s="80">
        <v>0</v>
      </c>
      <c r="R79" s="80">
        <v>0</v>
      </c>
      <c r="S79" s="80">
        <v>0</v>
      </c>
      <c r="T79" s="80">
        <v>40</v>
      </c>
      <c r="U79" s="80">
        <v>0</v>
      </c>
      <c r="V79" s="80">
        <v>0</v>
      </c>
      <c r="W79" s="81"/>
      <c r="X79" s="80"/>
      <c r="Y79" s="80" t="s">
        <v>451</v>
      </c>
      <c r="Z79" s="80" t="s">
        <v>455</v>
      </c>
      <c r="AA79" s="80">
        <v>1</v>
      </c>
      <c r="AB79" s="41"/>
      <c r="AD79" s="25">
        <f t="shared" si="29"/>
        <v>60</v>
      </c>
      <c r="AE79" s="25">
        <f t="shared" si="24"/>
        <v>40</v>
      </c>
      <c r="AF79" s="25">
        <f t="shared" ref="AF79:AF103" si="30">M79-AE79</f>
        <v>0</v>
      </c>
    </row>
    <row r="80" spans="1:32" ht="30">
      <c r="A80" s="80">
        <v>68</v>
      </c>
      <c r="B80" s="80" t="s">
        <v>386</v>
      </c>
      <c r="C80" s="80" t="s">
        <v>385</v>
      </c>
      <c r="D80" s="80" t="s">
        <v>1013</v>
      </c>
      <c r="E80" s="80" t="s">
        <v>484</v>
      </c>
      <c r="F80" s="80" t="s">
        <v>1014</v>
      </c>
      <c r="G80" s="80" t="s">
        <v>1015</v>
      </c>
      <c r="H80" s="80" t="s">
        <v>355</v>
      </c>
      <c r="I80" s="80">
        <v>1.1659999999999999</v>
      </c>
      <c r="J80" s="80" t="s">
        <v>1004</v>
      </c>
      <c r="K80" s="80">
        <v>0</v>
      </c>
      <c r="L80" s="80">
        <v>0</v>
      </c>
      <c r="M80" s="80">
        <v>44</v>
      </c>
      <c r="N80" s="80">
        <v>0</v>
      </c>
      <c r="O80" s="80">
        <v>0</v>
      </c>
      <c r="P80" s="80">
        <v>44</v>
      </c>
      <c r="Q80" s="80">
        <v>0</v>
      </c>
      <c r="R80" s="80">
        <v>0</v>
      </c>
      <c r="S80" s="80">
        <v>0</v>
      </c>
      <c r="T80" s="80">
        <v>44</v>
      </c>
      <c r="U80" s="80">
        <v>0</v>
      </c>
      <c r="V80" s="80">
        <v>0</v>
      </c>
      <c r="W80" s="81"/>
      <c r="X80" s="80"/>
      <c r="Y80" s="80" t="s">
        <v>451</v>
      </c>
      <c r="Z80" s="80" t="s">
        <v>455</v>
      </c>
      <c r="AA80" s="80">
        <v>1</v>
      </c>
      <c r="AB80" s="41"/>
      <c r="AD80" s="25">
        <f t="shared" si="29"/>
        <v>51.303999999999995</v>
      </c>
      <c r="AE80" s="25">
        <f t="shared" si="24"/>
        <v>44</v>
      </c>
      <c r="AF80" s="25">
        <f t="shared" si="30"/>
        <v>0</v>
      </c>
    </row>
    <row r="81" spans="1:32" ht="30">
      <c r="A81" s="80">
        <v>69</v>
      </c>
      <c r="B81" s="80" t="s">
        <v>386</v>
      </c>
      <c r="C81" s="80" t="s">
        <v>385</v>
      </c>
      <c r="D81" s="80" t="s">
        <v>1016</v>
      </c>
      <c r="E81" s="80" t="s">
        <v>484</v>
      </c>
      <c r="F81" s="80" t="s">
        <v>1017</v>
      </c>
      <c r="G81" s="80" t="s">
        <v>1018</v>
      </c>
      <c r="H81" s="80" t="s">
        <v>355</v>
      </c>
      <c r="I81" s="80">
        <v>1.333</v>
      </c>
      <c r="J81" s="80" t="s">
        <v>1004</v>
      </c>
      <c r="K81" s="80">
        <v>0</v>
      </c>
      <c r="L81" s="80">
        <v>0</v>
      </c>
      <c r="M81" s="80">
        <v>24</v>
      </c>
      <c r="N81" s="80">
        <v>0</v>
      </c>
      <c r="O81" s="80">
        <v>0</v>
      </c>
      <c r="P81" s="80">
        <v>24</v>
      </c>
      <c r="Q81" s="80">
        <v>0</v>
      </c>
      <c r="R81" s="80">
        <v>0</v>
      </c>
      <c r="S81" s="80">
        <v>0</v>
      </c>
      <c r="T81" s="80">
        <v>24</v>
      </c>
      <c r="U81" s="80">
        <v>0</v>
      </c>
      <c r="V81" s="80">
        <v>0</v>
      </c>
      <c r="W81" s="81"/>
      <c r="X81" s="80"/>
      <c r="Y81" s="80" t="s">
        <v>451</v>
      </c>
      <c r="Z81" s="80" t="s">
        <v>455</v>
      </c>
      <c r="AA81" s="80">
        <v>1</v>
      </c>
      <c r="AB81" s="51"/>
      <c r="AD81" s="25">
        <f t="shared" ref="AD81:AD84" si="31">I81*M81</f>
        <v>31.991999999999997</v>
      </c>
      <c r="AE81" s="25">
        <f t="shared" ref="AE81:AE84" si="32">M81</f>
        <v>24</v>
      </c>
      <c r="AF81" s="25">
        <f t="shared" ref="AF81:AF84" si="33">M81-AE81</f>
        <v>0</v>
      </c>
    </row>
    <row r="82" spans="1:32" ht="30">
      <c r="A82" s="80">
        <v>70</v>
      </c>
      <c r="B82" s="80" t="s">
        <v>386</v>
      </c>
      <c r="C82" s="80" t="s">
        <v>385</v>
      </c>
      <c r="D82" s="80" t="s">
        <v>1019</v>
      </c>
      <c r="E82" s="80" t="s">
        <v>484</v>
      </c>
      <c r="F82" s="80" t="s">
        <v>1020</v>
      </c>
      <c r="G82" s="80" t="s">
        <v>1021</v>
      </c>
      <c r="H82" s="80" t="s">
        <v>355</v>
      </c>
      <c r="I82" s="80">
        <v>1.1659999999999999</v>
      </c>
      <c r="J82" s="80" t="s">
        <v>1004</v>
      </c>
      <c r="K82" s="80">
        <v>0</v>
      </c>
      <c r="L82" s="80">
        <v>0</v>
      </c>
      <c r="M82" s="80">
        <v>20</v>
      </c>
      <c r="N82" s="80">
        <v>0</v>
      </c>
      <c r="O82" s="80">
        <v>0</v>
      </c>
      <c r="P82" s="80">
        <v>20</v>
      </c>
      <c r="Q82" s="80">
        <v>0</v>
      </c>
      <c r="R82" s="80">
        <v>0</v>
      </c>
      <c r="S82" s="80">
        <v>0</v>
      </c>
      <c r="T82" s="80">
        <v>20</v>
      </c>
      <c r="U82" s="80">
        <v>0</v>
      </c>
      <c r="V82" s="80">
        <v>0</v>
      </c>
      <c r="W82" s="81"/>
      <c r="X82" s="80"/>
      <c r="Y82" s="80" t="s">
        <v>451</v>
      </c>
      <c r="Z82" s="80" t="s">
        <v>455</v>
      </c>
      <c r="AA82" s="80">
        <v>1</v>
      </c>
      <c r="AB82" s="51"/>
      <c r="AD82" s="25">
        <f t="shared" si="31"/>
        <v>23.32</v>
      </c>
      <c r="AE82" s="25">
        <f t="shared" si="32"/>
        <v>20</v>
      </c>
      <c r="AF82" s="25">
        <f t="shared" si="33"/>
        <v>0</v>
      </c>
    </row>
    <row r="83" spans="1:32" ht="30">
      <c r="A83" s="80">
        <v>71</v>
      </c>
      <c r="B83" s="80" t="s">
        <v>386</v>
      </c>
      <c r="C83" s="80" t="s">
        <v>385</v>
      </c>
      <c r="D83" s="80" t="s">
        <v>1013</v>
      </c>
      <c r="E83" s="80" t="s">
        <v>484</v>
      </c>
      <c r="F83" s="80" t="s">
        <v>1022</v>
      </c>
      <c r="G83" s="80" t="s">
        <v>1023</v>
      </c>
      <c r="H83" s="80" t="s">
        <v>355</v>
      </c>
      <c r="I83" s="80">
        <v>1.583</v>
      </c>
      <c r="J83" s="80" t="s">
        <v>1004</v>
      </c>
      <c r="K83" s="80">
        <v>0</v>
      </c>
      <c r="L83" s="80">
        <v>0</v>
      </c>
      <c r="M83" s="80">
        <v>44</v>
      </c>
      <c r="N83" s="80">
        <v>0</v>
      </c>
      <c r="O83" s="80">
        <v>0</v>
      </c>
      <c r="P83" s="80">
        <v>44</v>
      </c>
      <c r="Q83" s="80">
        <v>0</v>
      </c>
      <c r="R83" s="80">
        <v>0</v>
      </c>
      <c r="S83" s="80">
        <v>0</v>
      </c>
      <c r="T83" s="80">
        <v>44</v>
      </c>
      <c r="U83" s="80">
        <v>0</v>
      </c>
      <c r="V83" s="80">
        <v>0</v>
      </c>
      <c r="W83" s="81"/>
      <c r="X83" s="80"/>
      <c r="Y83" s="80" t="s">
        <v>451</v>
      </c>
      <c r="Z83" s="80" t="s">
        <v>455</v>
      </c>
      <c r="AA83" s="80">
        <v>1</v>
      </c>
      <c r="AB83" s="51"/>
      <c r="AD83" s="25">
        <f t="shared" si="31"/>
        <v>69.652000000000001</v>
      </c>
      <c r="AE83" s="25">
        <f t="shared" si="32"/>
        <v>44</v>
      </c>
      <c r="AF83" s="25">
        <f t="shared" si="33"/>
        <v>0</v>
      </c>
    </row>
    <row r="84" spans="1:32" ht="30">
      <c r="A84" s="80">
        <v>72</v>
      </c>
      <c r="B84" s="80" t="s">
        <v>386</v>
      </c>
      <c r="C84" s="80" t="s">
        <v>385</v>
      </c>
      <c r="D84" s="80" t="s">
        <v>1024</v>
      </c>
      <c r="E84" s="80" t="s">
        <v>484</v>
      </c>
      <c r="F84" s="80" t="s">
        <v>1025</v>
      </c>
      <c r="G84" s="80" t="s">
        <v>1026</v>
      </c>
      <c r="H84" s="80" t="s">
        <v>355</v>
      </c>
      <c r="I84" s="80">
        <v>1</v>
      </c>
      <c r="J84" s="80" t="s">
        <v>1004</v>
      </c>
      <c r="K84" s="80">
        <v>0</v>
      </c>
      <c r="L84" s="80">
        <v>0</v>
      </c>
      <c r="M84" s="80">
        <v>10</v>
      </c>
      <c r="N84" s="80">
        <v>0</v>
      </c>
      <c r="O84" s="80">
        <v>0</v>
      </c>
      <c r="P84" s="80">
        <v>10</v>
      </c>
      <c r="Q84" s="80">
        <v>0</v>
      </c>
      <c r="R84" s="80">
        <v>0</v>
      </c>
      <c r="S84" s="80">
        <v>0</v>
      </c>
      <c r="T84" s="80">
        <v>10</v>
      </c>
      <c r="U84" s="80">
        <v>0</v>
      </c>
      <c r="V84" s="80">
        <v>0</v>
      </c>
      <c r="W84" s="81"/>
      <c r="X84" s="80"/>
      <c r="Y84" s="80" t="s">
        <v>451</v>
      </c>
      <c r="Z84" s="80" t="s">
        <v>455</v>
      </c>
      <c r="AA84" s="80">
        <v>1</v>
      </c>
      <c r="AB84" s="51"/>
      <c r="AD84" s="25">
        <f t="shared" si="31"/>
        <v>10</v>
      </c>
      <c r="AE84" s="25">
        <f t="shared" si="32"/>
        <v>10</v>
      </c>
      <c r="AF84" s="25">
        <f t="shared" si="33"/>
        <v>0</v>
      </c>
    </row>
    <row r="85" spans="1:32" ht="45">
      <c r="A85" s="80">
        <v>73</v>
      </c>
      <c r="B85" s="80" t="s">
        <v>386</v>
      </c>
      <c r="C85" s="80" t="s">
        <v>385</v>
      </c>
      <c r="D85" s="80" t="s">
        <v>1027</v>
      </c>
      <c r="E85" s="80" t="s">
        <v>482</v>
      </c>
      <c r="F85" s="80" t="s">
        <v>1028</v>
      </c>
      <c r="G85" s="80" t="s">
        <v>1029</v>
      </c>
      <c r="H85" s="80" t="s">
        <v>360</v>
      </c>
      <c r="I85" s="80">
        <v>0.33300000000000002</v>
      </c>
      <c r="J85" s="80" t="s">
        <v>486</v>
      </c>
      <c r="K85" s="80">
        <v>0</v>
      </c>
      <c r="L85" s="80">
        <v>1</v>
      </c>
      <c r="M85" s="80">
        <v>199</v>
      </c>
      <c r="N85" s="80">
        <v>0</v>
      </c>
      <c r="O85" s="80">
        <v>1</v>
      </c>
      <c r="P85" s="80">
        <v>197</v>
      </c>
      <c r="Q85" s="80">
        <v>0</v>
      </c>
      <c r="R85" s="80">
        <v>0</v>
      </c>
      <c r="S85" s="80">
        <v>0</v>
      </c>
      <c r="T85" s="80">
        <v>198</v>
      </c>
      <c r="U85" s="80">
        <v>1</v>
      </c>
      <c r="V85" s="80">
        <v>0</v>
      </c>
      <c r="W85" s="81" t="s">
        <v>1121</v>
      </c>
      <c r="X85" s="80" t="s">
        <v>1030</v>
      </c>
      <c r="Y85" s="80" t="s">
        <v>453</v>
      </c>
      <c r="Z85" s="80" t="s">
        <v>478</v>
      </c>
      <c r="AA85" s="80">
        <v>0</v>
      </c>
      <c r="AB85" s="51"/>
    </row>
    <row r="86" spans="1:32" ht="45">
      <c r="A86" s="80">
        <v>74</v>
      </c>
      <c r="B86" s="80" t="s">
        <v>386</v>
      </c>
      <c r="C86" s="80" t="s">
        <v>385</v>
      </c>
      <c r="D86" s="80" t="s">
        <v>893</v>
      </c>
      <c r="E86" s="80" t="s">
        <v>482</v>
      </c>
      <c r="F86" s="80" t="s">
        <v>1031</v>
      </c>
      <c r="G86" s="80" t="s">
        <v>1032</v>
      </c>
      <c r="H86" s="80" t="s">
        <v>360</v>
      </c>
      <c r="I86" s="80">
        <v>0.17</v>
      </c>
      <c r="J86" s="80" t="s">
        <v>486</v>
      </c>
      <c r="K86" s="80">
        <v>0</v>
      </c>
      <c r="L86" s="80">
        <v>1</v>
      </c>
      <c r="M86" s="80">
        <v>144</v>
      </c>
      <c r="N86" s="80">
        <v>0</v>
      </c>
      <c r="O86" s="80">
        <v>1</v>
      </c>
      <c r="P86" s="80">
        <v>142</v>
      </c>
      <c r="Q86" s="80">
        <v>0</v>
      </c>
      <c r="R86" s="80">
        <v>0</v>
      </c>
      <c r="S86" s="80">
        <v>1</v>
      </c>
      <c r="T86" s="80">
        <v>142</v>
      </c>
      <c r="U86" s="80">
        <v>1</v>
      </c>
      <c r="V86" s="80">
        <v>0</v>
      </c>
      <c r="W86" s="80"/>
      <c r="X86" s="80" t="s">
        <v>1033</v>
      </c>
      <c r="Y86" s="80" t="s">
        <v>454</v>
      </c>
      <c r="Z86" s="80" t="s">
        <v>478</v>
      </c>
      <c r="AA86" s="80">
        <v>1</v>
      </c>
      <c r="AB86" s="51">
        <f t="shared" ref="AB86" si="34">I86*M86</f>
        <v>24.48</v>
      </c>
      <c r="AC86" s="25">
        <f t="shared" ref="AC86" si="35">M86</f>
        <v>144</v>
      </c>
    </row>
    <row r="87" spans="1:32" ht="30">
      <c r="A87" s="80">
        <v>75</v>
      </c>
      <c r="B87" s="80" t="s">
        <v>386</v>
      </c>
      <c r="C87" s="80" t="s">
        <v>385</v>
      </c>
      <c r="D87" s="80" t="s">
        <v>1034</v>
      </c>
      <c r="E87" s="80" t="s">
        <v>484</v>
      </c>
      <c r="F87" s="80" t="s">
        <v>1035</v>
      </c>
      <c r="G87" s="80" t="s">
        <v>1036</v>
      </c>
      <c r="H87" s="80" t="s">
        <v>355</v>
      </c>
      <c r="I87" s="80">
        <v>2</v>
      </c>
      <c r="J87" s="80" t="s">
        <v>1004</v>
      </c>
      <c r="K87" s="80">
        <v>0</v>
      </c>
      <c r="L87" s="80">
        <v>0</v>
      </c>
      <c r="M87" s="80">
        <v>63</v>
      </c>
      <c r="N87" s="80">
        <v>0</v>
      </c>
      <c r="O87" s="80">
        <v>0</v>
      </c>
      <c r="P87" s="80">
        <v>63</v>
      </c>
      <c r="Q87" s="80">
        <v>0</v>
      </c>
      <c r="R87" s="80">
        <v>0</v>
      </c>
      <c r="S87" s="80">
        <v>0</v>
      </c>
      <c r="T87" s="80">
        <v>63</v>
      </c>
      <c r="U87" s="80">
        <v>0</v>
      </c>
      <c r="V87" s="80">
        <v>0</v>
      </c>
      <c r="W87" s="80"/>
      <c r="X87" s="80"/>
      <c r="Y87" s="80" t="s">
        <v>451</v>
      </c>
      <c r="Z87" s="80" t="s">
        <v>455</v>
      </c>
      <c r="AA87" s="80">
        <v>1</v>
      </c>
      <c r="AB87" s="51"/>
      <c r="AD87" s="25">
        <f t="shared" ref="AD87:AD92" si="36">I87*M87</f>
        <v>126</v>
      </c>
      <c r="AE87" s="25">
        <f t="shared" ref="AE87:AE103" si="37">M87</f>
        <v>63</v>
      </c>
      <c r="AF87" s="25">
        <f t="shared" si="30"/>
        <v>0</v>
      </c>
    </row>
    <row r="88" spans="1:32" ht="30">
      <c r="A88" s="80">
        <v>76</v>
      </c>
      <c r="B88" s="80" t="s">
        <v>386</v>
      </c>
      <c r="C88" s="80" t="s">
        <v>385</v>
      </c>
      <c r="D88" s="80" t="s">
        <v>1034</v>
      </c>
      <c r="E88" s="80" t="s">
        <v>484</v>
      </c>
      <c r="F88" s="80" t="s">
        <v>1037</v>
      </c>
      <c r="G88" s="80" t="s">
        <v>1038</v>
      </c>
      <c r="H88" s="80" t="s">
        <v>355</v>
      </c>
      <c r="I88" s="80">
        <v>1.5</v>
      </c>
      <c r="J88" s="80" t="s">
        <v>1004</v>
      </c>
      <c r="K88" s="80">
        <v>0</v>
      </c>
      <c r="L88" s="80">
        <v>0</v>
      </c>
      <c r="M88" s="80">
        <v>63</v>
      </c>
      <c r="N88" s="80">
        <v>0</v>
      </c>
      <c r="O88" s="80">
        <v>0</v>
      </c>
      <c r="P88" s="80">
        <v>63</v>
      </c>
      <c r="Q88" s="80">
        <v>0</v>
      </c>
      <c r="R88" s="80">
        <v>0</v>
      </c>
      <c r="S88" s="80">
        <v>0</v>
      </c>
      <c r="T88" s="80">
        <v>63</v>
      </c>
      <c r="U88" s="80">
        <v>0</v>
      </c>
      <c r="V88" s="80">
        <v>0</v>
      </c>
      <c r="W88" s="80"/>
      <c r="X88" s="80"/>
      <c r="Y88" s="80" t="s">
        <v>451</v>
      </c>
      <c r="Z88" s="80" t="s">
        <v>455</v>
      </c>
      <c r="AA88" s="80">
        <v>1</v>
      </c>
      <c r="AB88" s="41"/>
      <c r="AD88" s="25">
        <f t="shared" si="36"/>
        <v>94.5</v>
      </c>
      <c r="AE88" s="25">
        <f t="shared" si="37"/>
        <v>63</v>
      </c>
      <c r="AF88" s="25">
        <f t="shared" si="30"/>
        <v>0</v>
      </c>
    </row>
    <row r="89" spans="1:32" ht="30">
      <c r="A89" s="80">
        <v>77</v>
      </c>
      <c r="B89" s="80" t="s">
        <v>386</v>
      </c>
      <c r="C89" s="80" t="s">
        <v>385</v>
      </c>
      <c r="D89" s="80" t="s">
        <v>1039</v>
      </c>
      <c r="E89" s="80" t="s">
        <v>484</v>
      </c>
      <c r="F89" s="80" t="s">
        <v>1040</v>
      </c>
      <c r="G89" s="80" t="s">
        <v>1041</v>
      </c>
      <c r="H89" s="80" t="s">
        <v>355</v>
      </c>
      <c r="I89" s="80">
        <v>1</v>
      </c>
      <c r="J89" s="80" t="s">
        <v>1004</v>
      </c>
      <c r="K89" s="80">
        <v>0</v>
      </c>
      <c r="L89" s="80">
        <v>0</v>
      </c>
      <c r="M89" s="80">
        <v>61</v>
      </c>
      <c r="N89" s="80">
        <v>0</v>
      </c>
      <c r="O89" s="80">
        <v>0</v>
      </c>
      <c r="P89" s="80">
        <v>61</v>
      </c>
      <c r="Q89" s="80">
        <v>0</v>
      </c>
      <c r="R89" s="80">
        <v>0</v>
      </c>
      <c r="S89" s="80">
        <v>0</v>
      </c>
      <c r="T89" s="80">
        <v>61</v>
      </c>
      <c r="U89" s="80">
        <v>0</v>
      </c>
      <c r="V89" s="80">
        <v>0</v>
      </c>
      <c r="W89" s="80"/>
      <c r="X89" s="80"/>
      <c r="Y89" s="80" t="s">
        <v>451</v>
      </c>
      <c r="Z89" s="80" t="s">
        <v>455</v>
      </c>
      <c r="AA89" s="80">
        <v>1</v>
      </c>
      <c r="AB89" s="41"/>
      <c r="AD89" s="25">
        <f t="shared" si="36"/>
        <v>61</v>
      </c>
      <c r="AE89" s="25">
        <f t="shared" si="37"/>
        <v>61</v>
      </c>
      <c r="AF89" s="25">
        <f t="shared" si="30"/>
        <v>0</v>
      </c>
    </row>
    <row r="90" spans="1:32" ht="30">
      <c r="A90" s="80">
        <v>78</v>
      </c>
      <c r="B90" s="80" t="s">
        <v>386</v>
      </c>
      <c r="C90" s="80" t="s">
        <v>385</v>
      </c>
      <c r="D90" s="80" t="s">
        <v>1016</v>
      </c>
      <c r="E90" s="80" t="s">
        <v>484</v>
      </c>
      <c r="F90" s="80" t="s">
        <v>1042</v>
      </c>
      <c r="G90" s="80" t="s">
        <v>1043</v>
      </c>
      <c r="H90" s="80" t="s">
        <v>355</v>
      </c>
      <c r="I90" s="80">
        <v>1</v>
      </c>
      <c r="J90" s="80" t="s">
        <v>1004</v>
      </c>
      <c r="K90" s="80">
        <v>0</v>
      </c>
      <c r="L90" s="80">
        <v>0</v>
      </c>
      <c r="M90" s="80">
        <v>40</v>
      </c>
      <c r="N90" s="80">
        <v>0</v>
      </c>
      <c r="O90" s="80">
        <v>0</v>
      </c>
      <c r="P90" s="80">
        <v>40</v>
      </c>
      <c r="Q90" s="80">
        <v>0</v>
      </c>
      <c r="R90" s="80">
        <v>0</v>
      </c>
      <c r="S90" s="80">
        <v>0</v>
      </c>
      <c r="T90" s="80">
        <v>40</v>
      </c>
      <c r="U90" s="80">
        <v>0</v>
      </c>
      <c r="V90" s="80">
        <v>0</v>
      </c>
      <c r="W90" s="80"/>
      <c r="X90" s="80"/>
      <c r="Y90" s="80" t="s">
        <v>451</v>
      </c>
      <c r="Z90" s="80" t="s">
        <v>455</v>
      </c>
      <c r="AA90" s="80">
        <v>1</v>
      </c>
      <c r="AB90" s="41"/>
      <c r="AD90" s="25">
        <f t="shared" si="36"/>
        <v>40</v>
      </c>
      <c r="AE90" s="25">
        <f t="shared" si="37"/>
        <v>40</v>
      </c>
      <c r="AF90" s="25">
        <f t="shared" si="30"/>
        <v>0</v>
      </c>
    </row>
    <row r="91" spans="1:32" ht="30">
      <c r="A91" s="80">
        <v>79</v>
      </c>
      <c r="B91" s="80" t="s">
        <v>386</v>
      </c>
      <c r="C91" s="80" t="s">
        <v>385</v>
      </c>
      <c r="D91" s="80" t="s">
        <v>1034</v>
      </c>
      <c r="E91" s="80" t="s">
        <v>484</v>
      </c>
      <c r="F91" s="80" t="s">
        <v>1044</v>
      </c>
      <c r="G91" s="80" t="s">
        <v>1045</v>
      </c>
      <c r="H91" s="80" t="s">
        <v>355</v>
      </c>
      <c r="I91" s="80">
        <v>1.5</v>
      </c>
      <c r="J91" s="80" t="s">
        <v>1004</v>
      </c>
      <c r="K91" s="80">
        <v>0</v>
      </c>
      <c r="L91" s="80">
        <v>0</v>
      </c>
      <c r="M91" s="80">
        <v>63</v>
      </c>
      <c r="N91" s="80">
        <v>0</v>
      </c>
      <c r="O91" s="80">
        <v>0</v>
      </c>
      <c r="P91" s="80">
        <v>63</v>
      </c>
      <c r="Q91" s="80">
        <v>0</v>
      </c>
      <c r="R91" s="80">
        <v>0</v>
      </c>
      <c r="S91" s="80">
        <v>0</v>
      </c>
      <c r="T91" s="80">
        <v>63</v>
      </c>
      <c r="U91" s="80">
        <v>0</v>
      </c>
      <c r="V91" s="80">
        <v>0</v>
      </c>
      <c r="W91" s="80"/>
      <c r="X91" s="80"/>
      <c r="Y91" s="80" t="s">
        <v>451</v>
      </c>
      <c r="Z91" s="80" t="s">
        <v>455</v>
      </c>
      <c r="AA91" s="80">
        <v>1</v>
      </c>
      <c r="AB91" s="41"/>
      <c r="AD91" s="25">
        <f t="shared" si="36"/>
        <v>94.5</v>
      </c>
      <c r="AE91" s="25">
        <f t="shared" si="37"/>
        <v>63</v>
      </c>
      <c r="AF91" s="25">
        <f t="shared" si="30"/>
        <v>0</v>
      </c>
    </row>
    <row r="92" spans="1:32" ht="30">
      <c r="A92" s="80">
        <v>80</v>
      </c>
      <c r="B92" s="80" t="s">
        <v>386</v>
      </c>
      <c r="C92" s="80" t="s">
        <v>385</v>
      </c>
      <c r="D92" s="80" t="s">
        <v>1046</v>
      </c>
      <c r="E92" s="80" t="s">
        <v>484</v>
      </c>
      <c r="F92" s="80" t="s">
        <v>1047</v>
      </c>
      <c r="G92" s="80" t="s">
        <v>1048</v>
      </c>
      <c r="H92" s="80" t="s">
        <v>355</v>
      </c>
      <c r="I92" s="80">
        <v>4</v>
      </c>
      <c r="J92" s="80" t="s">
        <v>1004</v>
      </c>
      <c r="K92" s="80">
        <v>0</v>
      </c>
      <c r="L92" s="80">
        <v>0</v>
      </c>
      <c r="M92" s="80">
        <v>2</v>
      </c>
      <c r="N92" s="80">
        <v>0</v>
      </c>
      <c r="O92" s="80">
        <v>0</v>
      </c>
      <c r="P92" s="80">
        <v>2</v>
      </c>
      <c r="Q92" s="80">
        <v>0</v>
      </c>
      <c r="R92" s="80">
        <v>0</v>
      </c>
      <c r="S92" s="80">
        <v>0</v>
      </c>
      <c r="T92" s="80">
        <v>2</v>
      </c>
      <c r="U92" s="80">
        <v>0</v>
      </c>
      <c r="V92" s="80">
        <v>0</v>
      </c>
      <c r="W92" s="80"/>
      <c r="X92" s="80"/>
      <c r="Y92" s="80" t="s">
        <v>451</v>
      </c>
      <c r="Z92" s="80" t="s">
        <v>455</v>
      </c>
      <c r="AA92" s="80">
        <v>1</v>
      </c>
      <c r="AB92" s="41"/>
      <c r="AD92" s="25">
        <f t="shared" si="36"/>
        <v>8</v>
      </c>
      <c r="AE92" s="25">
        <f t="shared" si="37"/>
        <v>2</v>
      </c>
      <c r="AF92" s="25">
        <f t="shared" si="30"/>
        <v>0</v>
      </c>
    </row>
    <row r="93" spans="1:32" ht="30">
      <c r="A93" s="80">
        <v>81</v>
      </c>
      <c r="B93" s="80" t="s">
        <v>386</v>
      </c>
      <c r="C93" s="80" t="s">
        <v>385</v>
      </c>
      <c r="D93" s="80" t="s">
        <v>1049</v>
      </c>
      <c r="E93" s="80" t="s">
        <v>484</v>
      </c>
      <c r="F93" s="80" t="s">
        <v>1050</v>
      </c>
      <c r="G93" s="80" t="s">
        <v>1051</v>
      </c>
      <c r="H93" s="80" t="s">
        <v>355</v>
      </c>
      <c r="I93" s="80">
        <v>1</v>
      </c>
      <c r="J93" s="80" t="s">
        <v>1004</v>
      </c>
      <c r="K93" s="80">
        <v>0</v>
      </c>
      <c r="L93" s="80">
        <v>0</v>
      </c>
      <c r="M93" s="80">
        <v>43</v>
      </c>
      <c r="N93" s="80">
        <v>0</v>
      </c>
      <c r="O93" s="80">
        <v>0</v>
      </c>
      <c r="P93" s="80">
        <v>43</v>
      </c>
      <c r="Q93" s="80">
        <v>0</v>
      </c>
      <c r="R93" s="80">
        <v>0</v>
      </c>
      <c r="S93" s="80">
        <v>0</v>
      </c>
      <c r="T93" s="80">
        <v>43</v>
      </c>
      <c r="U93" s="80">
        <v>0</v>
      </c>
      <c r="V93" s="80">
        <v>0</v>
      </c>
      <c r="W93" s="80"/>
      <c r="X93" s="80"/>
      <c r="Y93" s="80" t="s">
        <v>451</v>
      </c>
      <c r="Z93" s="80" t="s">
        <v>455</v>
      </c>
      <c r="AA93" s="80">
        <v>1</v>
      </c>
      <c r="AB93" s="50"/>
      <c r="AD93" s="25">
        <f t="shared" ref="AD93" si="38">I93*M93</f>
        <v>43</v>
      </c>
      <c r="AE93" s="25">
        <f t="shared" ref="AE93" si="39">M93</f>
        <v>43</v>
      </c>
      <c r="AF93" s="25">
        <f t="shared" ref="AF93" si="40">M93-AE93</f>
        <v>0</v>
      </c>
    </row>
    <row r="94" spans="1:32" ht="30">
      <c r="A94" s="80">
        <v>82</v>
      </c>
      <c r="B94" s="80" t="s">
        <v>386</v>
      </c>
      <c r="C94" s="80" t="s">
        <v>385</v>
      </c>
      <c r="D94" s="80" t="s">
        <v>1052</v>
      </c>
      <c r="E94" s="80" t="s">
        <v>484</v>
      </c>
      <c r="F94" s="80" t="s">
        <v>1053</v>
      </c>
      <c r="G94" s="80" t="s">
        <v>1054</v>
      </c>
      <c r="H94" s="80" t="s">
        <v>355</v>
      </c>
      <c r="I94" s="80">
        <v>1</v>
      </c>
      <c r="J94" s="80" t="s">
        <v>1004</v>
      </c>
      <c r="K94" s="80">
        <v>0</v>
      </c>
      <c r="L94" s="80">
        <v>0</v>
      </c>
      <c r="M94" s="80">
        <v>53</v>
      </c>
      <c r="N94" s="80">
        <v>0</v>
      </c>
      <c r="O94" s="80">
        <v>0</v>
      </c>
      <c r="P94" s="80">
        <v>53</v>
      </c>
      <c r="Q94" s="80">
        <v>0</v>
      </c>
      <c r="R94" s="80">
        <v>0</v>
      </c>
      <c r="S94" s="80">
        <v>0</v>
      </c>
      <c r="T94" s="80">
        <v>53</v>
      </c>
      <c r="U94" s="80">
        <v>0</v>
      </c>
      <c r="V94" s="80">
        <v>0</v>
      </c>
      <c r="W94" s="80"/>
      <c r="X94" s="80"/>
      <c r="Y94" s="80" t="s">
        <v>451</v>
      </c>
      <c r="Z94" s="80" t="s">
        <v>455</v>
      </c>
      <c r="AA94" s="80">
        <v>1</v>
      </c>
      <c r="AB94" s="41"/>
      <c r="AD94" s="25">
        <f t="shared" ref="AD94:AD99" si="41">I94*M94</f>
        <v>53</v>
      </c>
      <c r="AE94" s="25">
        <f t="shared" si="37"/>
        <v>53</v>
      </c>
      <c r="AF94" s="25">
        <f t="shared" si="30"/>
        <v>0</v>
      </c>
    </row>
    <row r="95" spans="1:32" ht="30">
      <c r="A95" s="80">
        <v>83</v>
      </c>
      <c r="B95" s="80" t="s">
        <v>386</v>
      </c>
      <c r="C95" s="80" t="s">
        <v>385</v>
      </c>
      <c r="D95" s="80" t="s">
        <v>1055</v>
      </c>
      <c r="E95" s="80" t="s">
        <v>484</v>
      </c>
      <c r="F95" s="80" t="s">
        <v>1056</v>
      </c>
      <c r="G95" s="80" t="s">
        <v>1057</v>
      </c>
      <c r="H95" s="80" t="s">
        <v>355</v>
      </c>
      <c r="I95" s="80">
        <v>1</v>
      </c>
      <c r="J95" s="80" t="s">
        <v>1004</v>
      </c>
      <c r="K95" s="80">
        <v>0</v>
      </c>
      <c r="L95" s="80">
        <v>0</v>
      </c>
      <c r="M95" s="80">
        <v>17</v>
      </c>
      <c r="N95" s="80">
        <v>0</v>
      </c>
      <c r="O95" s="80">
        <v>0</v>
      </c>
      <c r="P95" s="80">
        <v>17</v>
      </c>
      <c r="Q95" s="80">
        <v>0</v>
      </c>
      <c r="R95" s="80">
        <v>0</v>
      </c>
      <c r="S95" s="80">
        <v>0</v>
      </c>
      <c r="T95" s="80">
        <v>17</v>
      </c>
      <c r="U95" s="80">
        <v>0</v>
      </c>
      <c r="V95" s="80">
        <v>0</v>
      </c>
      <c r="W95" s="80"/>
      <c r="X95" s="80"/>
      <c r="Y95" s="80" t="s">
        <v>451</v>
      </c>
      <c r="Z95" s="80" t="s">
        <v>455</v>
      </c>
      <c r="AA95" s="80">
        <v>1</v>
      </c>
      <c r="AB95" s="41"/>
      <c r="AD95" s="25">
        <f t="shared" si="41"/>
        <v>17</v>
      </c>
      <c r="AE95" s="25">
        <f t="shared" si="37"/>
        <v>17</v>
      </c>
      <c r="AF95" s="25">
        <f t="shared" si="30"/>
        <v>0</v>
      </c>
    </row>
    <row r="96" spans="1:32" ht="30">
      <c r="A96" s="80">
        <v>84</v>
      </c>
      <c r="B96" s="80" t="s">
        <v>386</v>
      </c>
      <c r="C96" s="80" t="s">
        <v>385</v>
      </c>
      <c r="D96" s="80" t="s">
        <v>1013</v>
      </c>
      <c r="E96" s="80" t="s">
        <v>484</v>
      </c>
      <c r="F96" s="80" t="s">
        <v>1058</v>
      </c>
      <c r="G96" s="80" t="s">
        <v>1059</v>
      </c>
      <c r="H96" s="80" t="s">
        <v>355</v>
      </c>
      <c r="I96" s="80">
        <v>1.5</v>
      </c>
      <c r="J96" s="80" t="s">
        <v>1004</v>
      </c>
      <c r="K96" s="80">
        <v>0</v>
      </c>
      <c r="L96" s="80">
        <v>0</v>
      </c>
      <c r="M96" s="80">
        <v>44</v>
      </c>
      <c r="N96" s="80">
        <v>0</v>
      </c>
      <c r="O96" s="80">
        <v>0</v>
      </c>
      <c r="P96" s="80">
        <v>44</v>
      </c>
      <c r="Q96" s="80">
        <v>0</v>
      </c>
      <c r="R96" s="80">
        <v>0</v>
      </c>
      <c r="S96" s="80">
        <v>0</v>
      </c>
      <c r="T96" s="80">
        <v>44</v>
      </c>
      <c r="U96" s="80">
        <v>0</v>
      </c>
      <c r="V96" s="80">
        <v>0</v>
      </c>
      <c r="W96" s="80"/>
      <c r="X96" s="80"/>
      <c r="Y96" s="80" t="s">
        <v>451</v>
      </c>
      <c r="Z96" s="80" t="s">
        <v>455</v>
      </c>
      <c r="AA96" s="80">
        <v>1</v>
      </c>
      <c r="AB96" s="41"/>
      <c r="AD96" s="25">
        <f t="shared" si="41"/>
        <v>66</v>
      </c>
      <c r="AE96" s="25">
        <f t="shared" si="37"/>
        <v>44</v>
      </c>
      <c r="AF96" s="25">
        <f t="shared" si="30"/>
        <v>0</v>
      </c>
    </row>
    <row r="97" spans="1:32" ht="30">
      <c r="A97" s="80">
        <v>85</v>
      </c>
      <c r="B97" s="80" t="s">
        <v>386</v>
      </c>
      <c r="C97" s="80" t="s">
        <v>385</v>
      </c>
      <c r="D97" s="80" t="s">
        <v>1060</v>
      </c>
      <c r="E97" s="80" t="s">
        <v>482</v>
      </c>
      <c r="F97" s="80" t="s">
        <v>1061</v>
      </c>
      <c r="G97" s="80" t="s">
        <v>1062</v>
      </c>
      <c r="H97" s="80" t="s">
        <v>355</v>
      </c>
      <c r="I97" s="80">
        <v>6</v>
      </c>
      <c r="J97" s="80" t="s">
        <v>486</v>
      </c>
      <c r="K97" s="80">
        <v>0</v>
      </c>
      <c r="L97" s="80">
        <v>0</v>
      </c>
      <c r="M97" s="80">
        <v>1</v>
      </c>
      <c r="N97" s="80">
        <v>0</v>
      </c>
      <c r="O97" s="80">
        <v>1</v>
      </c>
      <c r="P97" s="80">
        <v>0</v>
      </c>
      <c r="Q97" s="80">
        <v>0</v>
      </c>
      <c r="R97" s="80">
        <v>0</v>
      </c>
      <c r="S97" s="80">
        <v>1</v>
      </c>
      <c r="T97" s="80">
        <v>0</v>
      </c>
      <c r="U97" s="80">
        <v>0</v>
      </c>
      <c r="V97" s="80">
        <v>0</v>
      </c>
      <c r="W97" s="80"/>
      <c r="X97" s="80"/>
      <c r="Y97" s="80" t="s">
        <v>451</v>
      </c>
      <c r="Z97" s="80" t="s">
        <v>455</v>
      </c>
      <c r="AA97" s="80">
        <v>1</v>
      </c>
      <c r="AB97" s="41"/>
      <c r="AD97" s="25">
        <f t="shared" si="41"/>
        <v>6</v>
      </c>
      <c r="AE97" s="25">
        <f t="shared" si="37"/>
        <v>1</v>
      </c>
      <c r="AF97" s="25">
        <f t="shared" si="30"/>
        <v>0</v>
      </c>
    </row>
    <row r="98" spans="1:32" ht="30">
      <c r="A98" s="80">
        <v>86</v>
      </c>
      <c r="B98" s="80" t="s">
        <v>386</v>
      </c>
      <c r="C98" s="80" t="s">
        <v>385</v>
      </c>
      <c r="D98" s="80" t="s">
        <v>1063</v>
      </c>
      <c r="E98" s="80" t="s">
        <v>482</v>
      </c>
      <c r="F98" s="80" t="s">
        <v>1064</v>
      </c>
      <c r="G98" s="80" t="s">
        <v>1065</v>
      </c>
      <c r="H98" s="80" t="s">
        <v>355</v>
      </c>
      <c r="I98" s="80">
        <v>11</v>
      </c>
      <c r="J98" s="80" t="s">
        <v>486</v>
      </c>
      <c r="K98" s="80">
        <v>0</v>
      </c>
      <c r="L98" s="80">
        <v>0</v>
      </c>
      <c r="M98" s="80">
        <v>3</v>
      </c>
      <c r="N98" s="80">
        <v>0</v>
      </c>
      <c r="O98" s="80">
        <v>1</v>
      </c>
      <c r="P98" s="80">
        <v>2</v>
      </c>
      <c r="Q98" s="80">
        <v>0</v>
      </c>
      <c r="R98" s="80">
        <v>0</v>
      </c>
      <c r="S98" s="80">
        <v>3</v>
      </c>
      <c r="T98" s="80">
        <v>0</v>
      </c>
      <c r="U98" s="80">
        <v>0</v>
      </c>
      <c r="V98" s="80">
        <v>0</v>
      </c>
      <c r="W98" s="80"/>
      <c r="X98" s="80"/>
      <c r="Y98" s="80" t="s">
        <v>451</v>
      </c>
      <c r="Z98" s="80" t="s">
        <v>455</v>
      </c>
      <c r="AA98" s="80">
        <v>1</v>
      </c>
      <c r="AB98" s="41"/>
      <c r="AD98" s="25">
        <f t="shared" si="41"/>
        <v>33</v>
      </c>
      <c r="AE98" s="25">
        <f t="shared" si="37"/>
        <v>3</v>
      </c>
      <c r="AF98" s="25">
        <f t="shared" si="30"/>
        <v>0</v>
      </c>
    </row>
    <row r="99" spans="1:32" ht="30">
      <c r="A99" s="80">
        <v>87</v>
      </c>
      <c r="B99" s="80" t="s">
        <v>386</v>
      </c>
      <c r="C99" s="80" t="s">
        <v>385</v>
      </c>
      <c r="D99" s="80" t="s">
        <v>1052</v>
      </c>
      <c r="E99" s="80" t="s">
        <v>484</v>
      </c>
      <c r="F99" s="80" t="s">
        <v>1066</v>
      </c>
      <c r="G99" s="80" t="s">
        <v>1067</v>
      </c>
      <c r="H99" s="80" t="s">
        <v>355</v>
      </c>
      <c r="I99" s="80">
        <v>1</v>
      </c>
      <c r="J99" s="80" t="s">
        <v>1004</v>
      </c>
      <c r="K99" s="80">
        <v>0</v>
      </c>
      <c r="L99" s="80">
        <v>0</v>
      </c>
      <c r="M99" s="80">
        <v>53</v>
      </c>
      <c r="N99" s="80">
        <v>0</v>
      </c>
      <c r="O99" s="80">
        <v>0</v>
      </c>
      <c r="P99" s="80">
        <v>53</v>
      </c>
      <c r="Q99" s="80">
        <v>0</v>
      </c>
      <c r="R99" s="80">
        <v>0</v>
      </c>
      <c r="S99" s="80">
        <v>0</v>
      </c>
      <c r="T99" s="80">
        <v>53</v>
      </c>
      <c r="U99" s="80">
        <v>0</v>
      </c>
      <c r="V99" s="80">
        <v>0</v>
      </c>
      <c r="W99" s="80"/>
      <c r="X99" s="80"/>
      <c r="Y99" s="80" t="s">
        <v>451</v>
      </c>
      <c r="Z99" s="80" t="s">
        <v>455</v>
      </c>
      <c r="AA99" s="80">
        <v>1</v>
      </c>
      <c r="AB99" s="41"/>
      <c r="AD99" s="25">
        <f t="shared" si="41"/>
        <v>53</v>
      </c>
      <c r="AE99" s="25">
        <f t="shared" si="37"/>
        <v>53</v>
      </c>
      <c r="AF99" s="25">
        <f t="shared" si="30"/>
        <v>0</v>
      </c>
    </row>
    <row r="100" spans="1:32" ht="30">
      <c r="A100" s="80">
        <v>88</v>
      </c>
      <c r="B100" s="80" t="s">
        <v>386</v>
      </c>
      <c r="C100" s="80" t="s">
        <v>385</v>
      </c>
      <c r="D100" s="80" t="s">
        <v>1049</v>
      </c>
      <c r="E100" s="80" t="s">
        <v>484</v>
      </c>
      <c r="F100" s="80" t="s">
        <v>1068</v>
      </c>
      <c r="G100" s="80" t="s">
        <v>1069</v>
      </c>
      <c r="H100" s="80" t="s">
        <v>355</v>
      </c>
      <c r="I100" s="80">
        <v>1</v>
      </c>
      <c r="J100" s="80" t="s">
        <v>1004</v>
      </c>
      <c r="K100" s="80">
        <v>0</v>
      </c>
      <c r="L100" s="80">
        <v>0</v>
      </c>
      <c r="M100" s="80">
        <v>43</v>
      </c>
      <c r="N100" s="80">
        <v>0</v>
      </c>
      <c r="O100" s="80">
        <v>0</v>
      </c>
      <c r="P100" s="80">
        <v>43</v>
      </c>
      <c r="Q100" s="80">
        <v>0</v>
      </c>
      <c r="R100" s="80">
        <v>0</v>
      </c>
      <c r="S100" s="80">
        <v>0</v>
      </c>
      <c r="T100" s="80">
        <v>43</v>
      </c>
      <c r="U100" s="80">
        <v>0</v>
      </c>
      <c r="V100" s="80">
        <v>0</v>
      </c>
      <c r="W100" s="80"/>
      <c r="X100" s="80"/>
      <c r="Y100" s="80" t="s">
        <v>451</v>
      </c>
      <c r="Z100" s="80" t="s">
        <v>455</v>
      </c>
      <c r="AA100" s="80">
        <v>1</v>
      </c>
      <c r="AB100" s="51"/>
      <c r="AD100" s="25">
        <f t="shared" ref="AD100" si="42">I100*M100</f>
        <v>43</v>
      </c>
      <c r="AE100" s="25">
        <f t="shared" ref="AE100" si="43">M100</f>
        <v>43</v>
      </c>
      <c r="AF100" s="25">
        <f t="shared" ref="AF100" si="44">M100-AE100</f>
        <v>0</v>
      </c>
    </row>
    <row r="101" spans="1:32" ht="30">
      <c r="A101" s="80">
        <v>89</v>
      </c>
      <c r="B101" s="80" t="s">
        <v>386</v>
      </c>
      <c r="C101" s="80" t="s">
        <v>385</v>
      </c>
      <c r="D101" s="80" t="s">
        <v>1034</v>
      </c>
      <c r="E101" s="80" t="s">
        <v>484</v>
      </c>
      <c r="F101" s="80" t="s">
        <v>1070</v>
      </c>
      <c r="G101" s="80" t="s">
        <v>1071</v>
      </c>
      <c r="H101" s="80" t="s">
        <v>355</v>
      </c>
      <c r="I101" s="80">
        <v>1</v>
      </c>
      <c r="J101" s="80" t="s">
        <v>1004</v>
      </c>
      <c r="K101" s="80">
        <v>0</v>
      </c>
      <c r="L101" s="80">
        <v>0</v>
      </c>
      <c r="M101" s="80">
        <v>63</v>
      </c>
      <c r="N101" s="80">
        <v>0</v>
      </c>
      <c r="O101" s="80">
        <v>0</v>
      </c>
      <c r="P101" s="80">
        <v>63</v>
      </c>
      <c r="Q101" s="80">
        <v>0</v>
      </c>
      <c r="R101" s="80">
        <v>0</v>
      </c>
      <c r="S101" s="80">
        <v>0</v>
      </c>
      <c r="T101" s="80">
        <v>63</v>
      </c>
      <c r="U101" s="80">
        <v>0</v>
      </c>
      <c r="V101" s="80">
        <v>0</v>
      </c>
      <c r="W101" s="80"/>
      <c r="X101" s="80"/>
      <c r="Y101" s="80" t="s">
        <v>451</v>
      </c>
      <c r="Z101" s="80" t="s">
        <v>455</v>
      </c>
      <c r="AA101" s="80">
        <v>1</v>
      </c>
      <c r="AB101" s="41"/>
      <c r="AD101" s="25">
        <f t="shared" ref="AD101:AD103" si="45">I101*M101</f>
        <v>63</v>
      </c>
      <c r="AE101" s="25">
        <f t="shared" si="37"/>
        <v>63</v>
      </c>
      <c r="AF101" s="25">
        <f t="shared" si="30"/>
        <v>0</v>
      </c>
    </row>
    <row r="102" spans="1:32" ht="30">
      <c r="A102" s="80">
        <v>90</v>
      </c>
      <c r="B102" s="80" t="s">
        <v>386</v>
      </c>
      <c r="C102" s="80" t="s">
        <v>385</v>
      </c>
      <c r="D102" s="80" t="s">
        <v>1052</v>
      </c>
      <c r="E102" s="80" t="s">
        <v>484</v>
      </c>
      <c r="F102" s="80" t="s">
        <v>1072</v>
      </c>
      <c r="G102" s="80" t="s">
        <v>1073</v>
      </c>
      <c r="H102" s="80" t="s">
        <v>355</v>
      </c>
      <c r="I102" s="80">
        <v>0.5</v>
      </c>
      <c r="J102" s="80" t="s">
        <v>1004</v>
      </c>
      <c r="K102" s="80">
        <v>0</v>
      </c>
      <c r="L102" s="80">
        <v>0</v>
      </c>
      <c r="M102" s="80">
        <v>53</v>
      </c>
      <c r="N102" s="80">
        <v>0</v>
      </c>
      <c r="O102" s="80">
        <v>0</v>
      </c>
      <c r="P102" s="80">
        <v>53</v>
      </c>
      <c r="Q102" s="80">
        <v>0</v>
      </c>
      <c r="R102" s="80">
        <v>0</v>
      </c>
      <c r="S102" s="80">
        <v>0</v>
      </c>
      <c r="T102" s="80">
        <v>53</v>
      </c>
      <c r="U102" s="80">
        <v>0</v>
      </c>
      <c r="V102" s="80">
        <v>0</v>
      </c>
      <c r="W102" s="80"/>
      <c r="X102" s="80"/>
      <c r="Y102" s="80" t="s">
        <v>451</v>
      </c>
      <c r="Z102" s="80" t="s">
        <v>455</v>
      </c>
      <c r="AA102" s="80">
        <v>1</v>
      </c>
      <c r="AB102" s="41"/>
      <c r="AD102" s="25">
        <f t="shared" si="45"/>
        <v>26.5</v>
      </c>
      <c r="AE102" s="25">
        <f t="shared" si="37"/>
        <v>53</v>
      </c>
      <c r="AF102" s="25">
        <f t="shared" si="30"/>
        <v>0</v>
      </c>
    </row>
    <row r="103" spans="1:32" ht="30">
      <c r="A103" s="80">
        <v>91</v>
      </c>
      <c r="B103" s="80" t="s">
        <v>386</v>
      </c>
      <c r="C103" s="80" t="s">
        <v>385</v>
      </c>
      <c r="D103" s="80" t="s">
        <v>1074</v>
      </c>
      <c r="E103" s="80" t="s">
        <v>482</v>
      </c>
      <c r="F103" s="80" t="s">
        <v>1075</v>
      </c>
      <c r="G103" s="80" t="s">
        <v>1076</v>
      </c>
      <c r="H103" s="80" t="s">
        <v>355</v>
      </c>
      <c r="I103" s="80">
        <v>8</v>
      </c>
      <c r="J103" s="80" t="s">
        <v>486</v>
      </c>
      <c r="K103" s="80">
        <v>0</v>
      </c>
      <c r="L103" s="80">
        <v>0</v>
      </c>
      <c r="M103" s="80">
        <v>3</v>
      </c>
      <c r="N103" s="80">
        <v>0</v>
      </c>
      <c r="O103" s="80">
        <v>3</v>
      </c>
      <c r="P103" s="80">
        <v>0</v>
      </c>
      <c r="Q103" s="80">
        <v>0</v>
      </c>
      <c r="R103" s="80">
        <v>0</v>
      </c>
      <c r="S103" s="80">
        <v>3</v>
      </c>
      <c r="T103" s="80">
        <v>0</v>
      </c>
      <c r="U103" s="80">
        <v>0</v>
      </c>
      <c r="V103" s="80">
        <v>0</v>
      </c>
      <c r="W103" s="80"/>
      <c r="X103" s="80"/>
      <c r="Y103" s="80" t="s">
        <v>451</v>
      </c>
      <c r="Z103" s="80" t="s">
        <v>455</v>
      </c>
      <c r="AA103" s="80">
        <v>1</v>
      </c>
      <c r="AB103" s="41"/>
      <c r="AD103" s="25">
        <f t="shared" si="45"/>
        <v>24</v>
      </c>
      <c r="AE103" s="25">
        <f t="shared" si="37"/>
        <v>3</v>
      </c>
      <c r="AF103" s="25">
        <f t="shared" si="30"/>
        <v>0</v>
      </c>
    </row>
    <row r="104" spans="1:32" ht="30">
      <c r="A104" s="80">
        <v>92</v>
      </c>
      <c r="B104" s="80" t="s">
        <v>386</v>
      </c>
      <c r="C104" s="80" t="s">
        <v>385</v>
      </c>
      <c r="D104" s="80" t="s">
        <v>1077</v>
      </c>
      <c r="E104" s="80" t="s">
        <v>482</v>
      </c>
      <c r="F104" s="80" t="s">
        <v>1078</v>
      </c>
      <c r="G104" s="80" t="s">
        <v>1079</v>
      </c>
      <c r="H104" s="80" t="s">
        <v>355</v>
      </c>
      <c r="I104" s="80">
        <v>9.5</v>
      </c>
      <c r="J104" s="80" t="s">
        <v>486</v>
      </c>
      <c r="K104" s="80">
        <v>0</v>
      </c>
      <c r="L104" s="80">
        <v>0</v>
      </c>
      <c r="M104" s="80">
        <v>3</v>
      </c>
      <c r="N104" s="80">
        <v>0</v>
      </c>
      <c r="O104" s="80">
        <v>0</v>
      </c>
      <c r="P104" s="80">
        <v>1</v>
      </c>
      <c r="Q104" s="80">
        <v>0</v>
      </c>
      <c r="R104" s="80">
        <v>0</v>
      </c>
      <c r="S104" s="80">
        <v>1</v>
      </c>
      <c r="T104" s="80">
        <v>0</v>
      </c>
      <c r="U104" s="80">
        <v>2</v>
      </c>
      <c r="V104" s="80">
        <v>0</v>
      </c>
      <c r="W104" s="80"/>
      <c r="X104" s="80"/>
      <c r="Y104" s="80" t="s">
        <v>451</v>
      </c>
      <c r="Z104" s="80" t="s">
        <v>455</v>
      </c>
      <c r="AA104" s="80">
        <v>1</v>
      </c>
      <c r="AB104" s="50"/>
      <c r="AD104" s="25">
        <f t="shared" ref="AD104:AD107" si="46">I104*M104</f>
        <v>28.5</v>
      </c>
      <c r="AE104" s="25">
        <f t="shared" ref="AE104:AE107" si="47">M104</f>
        <v>3</v>
      </c>
      <c r="AF104" s="25">
        <f t="shared" ref="AF104:AF107" si="48">M104-AE104</f>
        <v>0</v>
      </c>
    </row>
    <row r="105" spans="1:32" ht="30">
      <c r="A105" s="80">
        <v>93</v>
      </c>
      <c r="B105" s="80" t="s">
        <v>386</v>
      </c>
      <c r="C105" s="80" t="s">
        <v>385</v>
      </c>
      <c r="D105" s="80" t="s">
        <v>1039</v>
      </c>
      <c r="E105" s="80" t="s">
        <v>484</v>
      </c>
      <c r="F105" s="80" t="s">
        <v>1080</v>
      </c>
      <c r="G105" s="80" t="s">
        <v>1081</v>
      </c>
      <c r="H105" s="80" t="s">
        <v>355</v>
      </c>
      <c r="I105" s="80">
        <v>2</v>
      </c>
      <c r="J105" s="80" t="s">
        <v>1004</v>
      </c>
      <c r="K105" s="80">
        <v>0</v>
      </c>
      <c r="L105" s="80">
        <v>0</v>
      </c>
      <c r="M105" s="80">
        <v>61</v>
      </c>
      <c r="N105" s="80">
        <v>0</v>
      </c>
      <c r="O105" s="80">
        <v>0</v>
      </c>
      <c r="P105" s="80">
        <v>61</v>
      </c>
      <c r="Q105" s="80">
        <v>0</v>
      </c>
      <c r="R105" s="80">
        <v>0</v>
      </c>
      <c r="S105" s="80">
        <v>0</v>
      </c>
      <c r="T105" s="80">
        <v>61</v>
      </c>
      <c r="U105" s="80">
        <v>0</v>
      </c>
      <c r="V105" s="80">
        <v>0</v>
      </c>
      <c r="W105" s="80"/>
      <c r="X105" s="80"/>
      <c r="Y105" s="80" t="s">
        <v>451</v>
      </c>
      <c r="Z105" s="80" t="s">
        <v>455</v>
      </c>
      <c r="AA105" s="80">
        <v>1</v>
      </c>
      <c r="AB105" s="50"/>
      <c r="AD105" s="25">
        <f t="shared" si="46"/>
        <v>122</v>
      </c>
      <c r="AE105" s="25">
        <f t="shared" si="47"/>
        <v>61</v>
      </c>
      <c r="AF105" s="25">
        <f t="shared" si="48"/>
        <v>0</v>
      </c>
    </row>
    <row r="106" spans="1:32" ht="30">
      <c r="A106" s="80">
        <v>94</v>
      </c>
      <c r="B106" s="80" t="s">
        <v>386</v>
      </c>
      <c r="C106" s="80" t="s">
        <v>385</v>
      </c>
      <c r="D106" s="80" t="s">
        <v>1082</v>
      </c>
      <c r="E106" s="80" t="s">
        <v>482</v>
      </c>
      <c r="F106" s="80" t="s">
        <v>1083</v>
      </c>
      <c r="G106" s="80" t="s">
        <v>1084</v>
      </c>
      <c r="H106" s="80" t="s">
        <v>355</v>
      </c>
      <c r="I106" s="80">
        <v>8</v>
      </c>
      <c r="J106" s="80" t="s">
        <v>486</v>
      </c>
      <c r="K106" s="80">
        <v>0</v>
      </c>
      <c r="L106" s="80">
        <v>0</v>
      </c>
      <c r="M106" s="80">
        <v>3</v>
      </c>
      <c r="N106" s="80">
        <v>0</v>
      </c>
      <c r="O106" s="80">
        <v>3</v>
      </c>
      <c r="P106" s="80">
        <v>0</v>
      </c>
      <c r="Q106" s="80">
        <v>0</v>
      </c>
      <c r="R106" s="80">
        <v>0</v>
      </c>
      <c r="S106" s="80">
        <v>3</v>
      </c>
      <c r="T106" s="80">
        <v>0</v>
      </c>
      <c r="U106" s="80">
        <v>0</v>
      </c>
      <c r="V106" s="80">
        <v>0</v>
      </c>
      <c r="W106" s="80"/>
      <c r="X106" s="80"/>
      <c r="Y106" s="80" t="s">
        <v>451</v>
      </c>
      <c r="Z106" s="80" t="s">
        <v>455</v>
      </c>
      <c r="AA106" s="80">
        <v>1</v>
      </c>
      <c r="AB106" s="50"/>
      <c r="AD106" s="25">
        <f t="shared" si="46"/>
        <v>24</v>
      </c>
      <c r="AE106" s="25">
        <f t="shared" si="47"/>
        <v>3</v>
      </c>
      <c r="AF106" s="25">
        <f t="shared" si="48"/>
        <v>0</v>
      </c>
    </row>
    <row r="107" spans="1:32" ht="30">
      <c r="A107" s="80">
        <v>95</v>
      </c>
      <c r="B107" s="80" t="s">
        <v>386</v>
      </c>
      <c r="C107" s="80" t="s">
        <v>385</v>
      </c>
      <c r="D107" s="80" t="s">
        <v>1060</v>
      </c>
      <c r="E107" s="80" t="s">
        <v>482</v>
      </c>
      <c r="F107" s="80" t="s">
        <v>1083</v>
      </c>
      <c r="G107" s="80" t="s">
        <v>1084</v>
      </c>
      <c r="H107" s="80" t="s">
        <v>355</v>
      </c>
      <c r="I107" s="80">
        <v>8</v>
      </c>
      <c r="J107" s="80" t="s">
        <v>486</v>
      </c>
      <c r="K107" s="80">
        <v>0</v>
      </c>
      <c r="L107" s="80">
        <v>0</v>
      </c>
      <c r="M107" s="80">
        <v>1</v>
      </c>
      <c r="N107" s="80">
        <v>0</v>
      </c>
      <c r="O107" s="80">
        <v>1</v>
      </c>
      <c r="P107" s="80">
        <v>0</v>
      </c>
      <c r="Q107" s="80">
        <v>0</v>
      </c>
      <c r="R107" s="80">
        <v>0</v>
      </c>
      <c r="S107" s="80">
        <v>1</v>
      </c>
      <c r="T107" s="80">
        <v>0</v>
      </c>
      <c r="U107" s="80">
        <v>0</v>
      </c>
      <c r="V107" s="80">
        <v>0</v>
      </c>
      <c r="W107" s="80"/>
      <c r="X107" s="80"/>
      <c r="Y107" s="80" t="s">
        <v>451</v>
      </c>
      <c r="Z107" s="80" t="s">
        <v>455</v>
      </c>
      <c r="AA107" s="80">
        <v>1</v>
      </c>
      <c r="AB107" s="50"/>
      <c r="AD107" s="25">
        <f t="shared" si="46"/>
        <v>8</v>
      </c>
      <c r="AE107" s="25">
        <f t="shared" si="47"/>
        <v>1</v>
      </c>
      <c r="AF107" s="25">
        <f t="shared" si="48"/>
        <v>0</v>
      </c>
    </row>
    <row r="108" spans="1:32" ht="45">
      <c r="A108" s="80">
        <v>96</v>
      </c>
      <c r="B108" s="80" t="s">
        <v>386</v>
      </c>
      <c r="C108" s="80" t="s">
        <v>385</v>
      </c>
      <c r="D108" s="80" t="s">
        <v>1085</v>
      </c>
      <c r="E108" s="80" t="s">
        <v>484</v>
      </c>
      <c r="F108" s="80" t="s">
        <v>1086</v>
      </c>
      <c r="G108" s="80" t="s">
        <v>1087</v>
      </c>
      <c r="H108" s="80" t="s">
        <v>360</v>
      </c>
      <c r="I108" s="80">
        <v>5.17</v>
      </c>
      <c r="J108" s="80" t="s">
        <v>1004</v>
      </c>
      <c r="K108" s="80">
        <v>0</v>
      </c>
      <c r="L108" s="80">
        <v>0</v>
      </c>
      <c r="M108" s="80">
        <v>1</v>
      </c>
      <c r="N108" s="80">
        <v>0</v>
      </c>
      <c r="O108" s="80">
        <v>0</v>
      </c>
      <c r="P108" s="80">
        <v>1</v>
      </c>
      <c r="Q108" s="80">
        <v>0</v>
      </c>
      <c r="R108" s="80">
        <v>0</v>
      </c>
      <c r="S108" s="80">
        <v>0</v>
      </c>
      <c r="T108" s="80">
        <v>1</v>
      </c>
      <c r="U108" s="80">
        <v>0</v>
      </c>
      <c r="V108" s="80">
        <v>0</v>
      </c>
      <c r="W108" s="80"/>
      <c r="X108" s="80" t="s">
        <v>1088</v>
      </c>
      <c r="Y108" s="80" t="s">
        <v>1089</v>
      </c>
      <c r="Z108" s="80" t="s">
        <v>1005</v>
      </c>
      <c r="AA108" s="80">
        <v>1</v>
      </c>
      <c r="AB108" s="50">
        <f t="shared" ref="AB108" si="49">I108*M108</f>
        <v>5.17</v>
      </c>
      <c r="AC108" s="25">
        <f t="shared" ref="AC108" si="50">M108</f>
        <v>1</v>
      </c>
    </row>
    <row r="109" spans="1:32" ht="30">
      <c r="A109" s="80">
        <v>97</v>
      </c>
      <c r="B109" s="80" t="s">
        <v>386</v>
      </c>
      <c r="C109" s="80" t="s">
        <v>385</v>
      </c>
      <c r="D109" s="80" t="s">
        <v>1090</v>
      </c>
      <c r="E109" s="80" t="s">
        <v>484</v>
      </c>
      <c r="F109" s="80" t="s">
        <v>1091</v>
      </c>
      <c r="G109" s="80" t="s">
        <v>1092</v>
      </c>
      <c r="H109" s="80" t="s">
        <v>355</v>
      </c>
      <c r="I109" s="80">
        <v>3</v>
      </c>
      <c r="J109" s="80" t="s">
        <v>1004</v>
      </c>
      <c r="K109" s="80">
        <v>0</v>
      </c>
      <c r="L109" s="80">
        <v>0</v>
      </c>
      <c r="M109" s="80">
        <v>43</v>
      </c>
      <c r="N109" s="80">
        <v>0</v>
      </c>
      <c r="O109" s="80">
        <v>0</v>
      </c>
      <c r="P109" s="80">
        <v>43</v>
      </c>
      <c r="Q109" s="80">
        <v>0</v>
      </c>
      <c r="R109" s="80">
        <v>0</v>
      </c>
      <c r="S109" s="80">
        <v>0</v>
      </c>
      <c r="T109" s="80">
        <v>43</v>
      </c>
      <c r="U109" s="80">
        <v>0</v>
      </c>
      <c r="V109" s="80">
        <v>0</v>
      </c>
      <c r="W109" s="80"/>
      <c r="X109" s="80"/>
      <c r="Y109" s="80" t="s">
        <v>451</v>
      </c>
      <c r="Z109" s="80" t="s">
        <v>455</v>
      </c>
      <c r="AA109" s="80">
        <v>1</v>
      </c>
      <c r="AB109" s="50"/>
      <c r="AD109" s="25">
        <f t="shared" ref="AD109:AD110" si="51">I109*M109</f>
        <v>129</v>
      </c>
      <c r="AE109" s="25">
        <f t="shared" ref="AE109:AE110" si="52">M109</f>
        <v>43</v>
      </c>
      <c r="AF109" s="25">
        <f t="shared" ref="AF109:AF110" si="53">M109-AE109</f>
        <v>0</v>
      </c>
    </row>
    <row r="110" spans="1:32" ht="30">
      <c r="A110" s="80">
        <v>98</v>
      </c>
      <c r="B110" s="80" t="s">
        <v>386</v>
      </c>
      <c r="C110" s="80" t="s">
        <v>385</v>
      </c>
      <c r="D110" s="80" t="s">
        <v>1093</v>
      </c>
      <c r="E110" s="80" t="s">
        <v>482</v>
      </c>
      <c r="F110" s="80" t="s">
        <v>1094</v>
      </c>
      <c r="G110" s="80" t="s">
        <v>1095</v>
      </c>
      <c r="H110" s="80" t="s">
        <v>355</v>
      </c>
      <c r="I110" s="80">
        <v>6</v>
      </c>
      <c r="J110" s="80" t="s">
        <v>486</v>
      </c>
      <c r="K110" s="80">
        <v>0</v>
      </c>
      <c r="L110" s="80">
        <v>0</v>
      </c>
      <c r="M110" s="80">
        <v>1</v>
      </c>
      <c r="N110" s="80">
        <v>0</v>
      </c>
      <c r="O110" s="80">
        <v>1</v>
      </c>
      <c r="P110" s="80">
        <v>0</v>
      </c>
      <c r="Q110" s="80">
        <v>0</v>
      </c>
      <c r="R110" s="80">
        <v>0</v>
      </c>
      <c r="S110" s="80">
        <v>1</v>
      </c>
      <c r="T110" s="80">
        <v>0</v>
      </c>
      <c r="U110" s="80">
        <v>0</v>
      </c>
      <c r="V110" s="80">
        <v>0</v>
      </c>
      <c r="W110" s="80"/>
      <c r="X110" s="80"/>
      <c r="Y110" s="80" t="s">
        <v>451</v>
      </c>
      <c r="Z110" s="80" t="s">
        <v>455</v>
      </c>
      <c r="AA110" s="80">
        <v>1</v>
      </c>
      <c r="AB110" s="50"/>
      <c r="AD110" s="25">
        <f t="shared" si="51"/>
        <v>6</v>
      </c>
      <c r="AE110" s="25">
        <f t="shared" si="52"/>
        <v>1</v>
      </c>
      <c r="AF110" s="25">
        <f t="shared" si="53"/>
        <v>0</v>
      </c>
    </row>
    <row r="111" spans="1:32" ht="30">
      <c r="A111" s="80">
        <v>99</v>
      </c>
      <c r="B111" s="80" t="s">
        <v>386</v>
      </c>
      <c r="C111" s="80" t="s">
        <v>385</v>
      </c>
      <c r="D111" s="80" t="s">
        <v>1096</v>
      </c>
      <c r="E111" s="80" t="s">
        <v>482</v>
      </c>
      <c r="F111" s="80" t="s">
        <v>1097</v>
      </c>
      <c r="G111" s="80" t="s">
        <v>1098</v>
      </c>
      <c r="H111" s="80" t="s">
        <v>355</v>
      </c>
      <c r="I111" s="80">
        <v>10</v>
      </c>
      <c r="J111" s="80" t="s">
        <v>486</v>
      </c>
      <c r="K111" s="80">
        <v>0</v>
      </c>
      <c r="L111" s="80">
        <v>0</v>
      </c>
      <c r="M111" s="80">
        <v>10</v>
      </c>
      <c r="N111" s="80">
        <v>0</v>
      </c>
      <c r="O111" s="80">
        <v>0</v>
      </c>
      <c r="P111" s="80">
        <v>7</v>
      </c>
      <c r="Q111" s="80">
        <v>0</v>
      </c>
      <c r="R111" s="80">
        <v>0</v>
      </c>
      <c r="S111" s="80">
        <v>1</v>
      </c>
      <c r="T111" s="80">
        <v>6</v>
      </c>
      <c r="U111" s="80">
        <v>3</v>
      </c>
      <c r="V111" s="80">
        <v>0</v>
      </c>
      <c r="W111" s="80"/>
      <c r="X111" s="80"/>
      <c r="Y111" s="80" t="s">
        <v>451</v>
      </c>
      <c r="Z111" s="80" t="s">
        <v>455</v>
      </c>
      <c r="AA111" s="80">
        <v>1</v>
      </c>
      <c r="AB111" s="50"/>
      <c r="AD111" s="25">
        <f t="shared" ref="AD111:AD116" si="54">I111*M111</f>
        <v>100</v>
      </c>
      <c r="AE111" s="25">
        <f t="shared" ref="AE111:AE116" si="55">M111</f>
        <v>10</v>
      </c>
      <c r="AF111" s="25">
        <f t="shared" ref="AF111:AF116" si="56">M111-AE111</f>
        <v>0</v>
      </c>
    </row>
    <row r="112" spans="1:32" ht="30">
      <c r="A112" s="80">
        <v>100</v>
      </c>
      <c r="B112" s="80" t="s">
        <v>386</v>
      </c>
      <c r="C112" s="80" t="s">
        <v>385</v>
      </c>
      <c r="D112" s="80" t="s">
        <v>1099</v>
      </c>
      <c r="E112" s="80" t="s">
        <v>482</v>
      </c>
      <c r="F112" s="80" t="s">
        <v>1100</v>
      </c>
      <c r="G112" s="80" t="s">
        <v>1101</v>
      </c>
      <c r="H112" s="80" t="s">
        <v>355</v>
      </c>
      <c r="I112" s="80">
        <v>9</v>
      </c>
      <c r="J112" s="80" t="s">
        <v>486</v>
      </c>
      <c r="K112" s="80">
        <v>0</v>
      </c>
      <c r="L112" s="80">
        <v>0</v>
      </c>
      <c r="M112" s="80">
        <v>3</v>
      </c>
      <c r="N112" s="80">
        <v>0</v>
      </c>
      <c r="O112" s="80">
        <v>3</v>
      </c>
      <c r="P112" s="80">
        <v>0</v>
      </c>
      <c r="Q112" s="80">
        <v>0</v>
      </c>
      <c r="R112" s="80">
        <v>0</v>
      </c>
      <c r="S112" s="80">
        <v>3</v>
      </c>
      <c r="T112" s="80">
        <v>0</v>
      </c>
      <c r="U112" s="80">
        <v>0</v>
      </c>
      <c r="V112" s="80">
        <v>0</v>
      </c>
      <c r="W112" s="80"/>
      <c r="X112" s="80"/>
      <c r="Y112" s="80" t="s">
        <v>451</v>
      </c>
      <c r="Z112" s="80" t="s">
        <v>455</v>
      </c>
      <c r="AA112" s="80">
        <v>1</v>
      </c>
      <c r="AB112" s="50"/>
      <c r="AD112" s="25">
        <f t="shared" si="54"/>
        <v>27</v>
      </c>
      <c r="AE112" s="25">
        <f t="shared" si="55"/>
        <v>3</v>
      </c>
      <c r="AF112" s="25">
        <f t="shared" si="56"/>
        <v>0</v>
      </c>
    </row>
    <row r="113" spans="1:33" ht="30">
      <c r="A113" s="80">
        <v>101</v>
      </c>
      <c r="B113" s="80" t="s">
        <v>386</v>
      </c>
      <c r="C113" s="80" t="s">
        <v>385</v>
      </c>
      <c r="D113" s="80" t="s">
        <v>1102</v>
      </c>
      <c r="E113" s="80" t="s">
        <v>484</v>
      </c>
      <c r="F113" s="80" t="s">
        <v>1103</v>
      </c>
      <c r="G113" s="80" t="s">
        <v>1104</v>
      </c>
      <c r="H113" s="80" t="s">
        <v>355</v>
      </c>
      <c r="I113" s="80">
        <v>1</v>
      </c>
      <c r="J113" s="80" t="s">
        <v>1004</v>
      </c>
      <c r="K113" s="80">
        <v>0</v>
      </c>
      <c r="L113" s="80">
        <v>0</v>
      </c>
      <c r="M113" s="80">
        <v>37</v>
      </c>
      <c r="N113" s="80">
        <v>0</v>
      </c>
      <c r="O113" s="80">
        <v>0</v>
      </c>
      <c r="P113" s="80">
        <v>37</v>
      </c>
      <c r="Q113" s="80">
        <v>0</v>
      </c>
      <c r="R113" s="80">
        <v>0</v>
      </c>
      <c r="S113" s="80">
        <v>0</v>
      </c>
      <c r="T113" s="80">
        <v>37</v>
      </c>
      <c r="U113" s="80">
        <v>0</v>
      </c>
      <c r="V113" s="80">
        <v>0</v>
      </c>
      <c r="W113" s="80"/>
      <c r="X113" s="80"/>
      <c r="Y113" s="80" t="s">
        <v>451</v>
      </c>
      <c r="Z113" s="80" t="s">
        <v>455</v>
      </c>
      <c r="AA113" s="80">
        <v>1</v>
      </c>
      <c r="AB113" s="50"/>
      <c r="AD113" s="25">
        <f t="shared" si="54"/>
        <v>37</v>
      </c>
      <c r="AE113" s="25">
        <f t="shared" si="55"/>
        <v>37</v>
      </c>
      <c r="AF113" s="25">
        <f t="shared" si="56"/>
        <v>0</v>
      </c>
    </row>
    <row r="114" spans="1:33" ht="30">
      <c r="A114" s="80">
        <v>102</v>
      </c>
      <c r="B114" s="80" t="s">
        <v>386</v>
      </c>
      <c r="C114" s="80" t="s">
        <v>385</v>
      </c>
      <c r="D114" s="80" t="s">
        <v>1034</v>
      </c>
      <c r="E114" s="80" t="s">
        <v>484</v>
      </c>
      <c r="F114" s="80" t="s">
        <v>1105</v>
      </c>
      <c r="G114" s="80" t="s">
        <v>1106</v>
      </c>
      <c r="H114" s="80" t="s">
        <v>355</v>
      </c>
      <c r="I114" s="80">
        <v>1</v>
      </c>
      <c r="J114" s="80" t="s">
        <v>1004</v>
      </c>
      <c r="K114" s="80">
        <v>0</v>
      </c>
      <c r="L114" s="80">
        <v>0</v>
      </c>
      <c r="M114" s="80">
        <v>63</v>
      </c>
      <c r="N114" s="80">
        <v>0</v>
      </c>
      <c r="O114" s="80">
        <v>0</v>
      </c>
      <c r="P114" s="80">
        <v>63</v>
      </c>
      <c r="Q114" s="80">
        <v>0</v>
      </c>
      <c r="R114" s="80">
        <v>0</v>
      </c>
      <c r="S114" s="80">
        <v>0</v>
      </c>
      <c r="T114" s="80">
        <v>63</v>
      </c>
      <c r="U114" s="80">
        <v>0</v>
      </c>
      <c r="V114" s="80">
        <v>0</v>
      </c>
      <c r="W114" s="80"/>
      <c r="X114" s="80"/>
      <c r="Y114" s="80" t="s">
        <v>451</v>
      </c>
      <c r="Z114" s="80" t="s">
        <v>455</v>
      </c>
      <c r="AA114" s="80">
        <v>1</v>
      </c>
      <c r="AB114" s="50"/>
      <c r="AD114" s="25">
        <f t="shared" si="54"/>
        <v>63</v>
      </c>
      <c r="AE114" s="25">
        <f t="shared" si="55"/>
        <v>63</v>
      </c>
      <c r="AF114" s="25">
        <f t="shared" si="56"/>
        <v>0</v>
      </c>
    </row>
    <row r="115" spans="1:33" ht="30">
      <c r="A115" s="80">
        <v>103</v>
      </c>
      <c r="B115" s="80" t="s">
        <v>386</v>
      </c>
      <c r="C115" s="80" t="s">
        <v>385</v>
      </c>
      <c r="D115" s="80" t="s">
        <v>1013</v>
      </c>
      <c r="E115" s="80" t="s">
        <v>484</v>
      </c>
      <c r="F115" s="80" t="s">
        <v>1107</v>
      </c>
      <c r="G115" s="80" t="s">
        <v>1108</v>
      </c>
      <c r="H115" s="80" t="s">
        <v>355</v>
      </c>
      <c r="I115" s="80">
        <v>0.5</v>
      </c>
      <c r="J115" s="80" t="s">
        <v>1004</v>
      </c>
      <c r="K115" s="80">
        <v>0</v>
      </c>
      <c r="L115" s="80">
        <v>0</v>
      </c>
      <c r="M115" s="80">
        <v>44</v>
      </c>
      <c r="N115" s="80">
        <v>0</v>
      </c>
      <c r="O115" s="80">
        <v>0</v>
      </c>
      <c r="P115" s="80">
        <v>44</v>
      </c>
      <c r="Q115" s="80">
        <v>0</v>
      </c>
      <c r="R115" s="80">
        <v>0</v>
      </c>
      <c r="S115" s="80">
        <v>0</v>
      </c>
      <c r="T115" s="80">
        <v>44</v>
      </c>
      <c r="U115" s="80">
        <v>0</v>
      </c>
      <c r="V115" s="80">
        <v>0</v>
      </c>
      <c r="W115" s="80"/>
      <c r="X115" s="80"/>
      <c r="Y115" s="80" t="s">
        <v>451</v>
      </c>
      <c r="Z115" s="80" t="s">
        <v>455</v>
      </c>
      <c r="AA115" s="80">
        <v>1</v>
      </c>
      <c r="AB115" s="50"/>
      <c r="AD115" s="25">
        <f t="shared" si="54"/>
        <v>22</v>
      </c>
      <c r="AE115" s="25">
        <f t="shared" si="55"/>
        <v>44</v>
      </c>
      <c r="AF115" s="25">
        <f t="shared" si="56"/>
        <v>0</v>
      </c>
    </row>
    <row r="116" spans="1:33" ht="30">
      <c r="A116" s="80">
        <v>104</v>
      </c>
      <c r="B116" s="80" t="s">
        <v>386</v>
      </c>
      <c r="C116" s="80" t="s">
        <v>385</v>
      </c>
      <c r="D116" s="80" t="s">
        <v>1052</v>
      </c>
      <c r="E116" s="80" t="s">
        <v>484</v>
      </c>
      <c r="F116" s="80" t="s">
        <v>1109</v>
      </c>
      <c r="G116" s="80" t="s">
        <v>1110</v>
      </c>
      <c r="H116" s="80" t="s">
        <v>355</v>
      </c>
      <c r="I116" s="80">
        <v>1</v>
      </c>
      <c r="J116" s="80" t="s">
        <v>1004</v>
      </c>
      <c r="K116" s="80">
        <v>0</v>
      </c>
      <c r="L116" s="80">
        <v>0</v>
      </c>
      <c r="M116" s="80">
        <v>53</v>
      </c>
      <c r="N116" s="80">
        <v>0</v>
      </c>
      <c r="O116" s="80">
        <v>0</v>
      </c>
      <c r="P116" s="80">
        <v>53</v>
      </c>
      <c r="Q116" s="80">
        <v>0</v>
      </c>
      <c r="R116" s="80">
        <v>0</v>
      </c>
      <c r="S116" s="80">
        <v>0</v>
      </c>
      <c r="T116" s="80">
        <v>53</v>
      </c>
      <c r="U116" s="80">
        <v>0</v>
      </c>
      <c r="V116" s="80">
        <v>0</v>
      </c>
      <c r="W116" s="80"/>
      <c r="X116" s="80"/>
      <c r="Y116" s="80" t="s">
        <v>451</v>
      </c>
      <c r="Z116" s="80" t="s">
        <v>455</v>
      </c>
      <c r="AA116" s="80">
        <v>1</v>
      </c>
      <c r="AB116" s="50"/>
      <c r="AD116" s="25">
        <f t="shared" si="54"/>
        <v>53</v>
      </c>
      <c r="AE116" s="25">
        <f t="shared" si="55"/>
        <v>53</v>
      </c>
      <c r="AF116" s="25">
        <f t="shared" si="56"/>
        <v>0</v>
      </c>
    </row>
    <row r="117" spans="1:33" ht="45">
      <c r="A117" s="80">
        <v>105</v>
      </c>
      <c r="B117" s="80" t="s">
        <v>386</v>
      </c>
      <c r="C117" s="80" t="s">
        <v>385</v>
      </c>
      <c r="D117" s="80" t="s">
        <v>1111</v>
      </c>
      <c r="E117" s="80" t="s">
        <v>484</v>
      </c>
      <c r="F117" s="80" t="s">
        <v>1112</v>
      </c>
      <c r="G117" s="80" t="s">
        <v>1113</v>
      </c>
      <c r="H117" s="80" t="s">
        <v>360</v>
      </c>
      <c r="I117" s="80">
        <v>6.33</v>
      </c>
      <c r="J117" s="80" t="s">
        <v>1004</v>
      </c>
      <c r="K117" s="80">
        <v>0</v>
      </c>
      <c r="L117" s="80">
        <v>0</v>
      </c>
      <c r="M117" s="80">
        <v>1</v>
      </c>
      <c r="N117" s="80">
        <v>0</v>
      </c>
      <c r="O117" s="80">
        <v>0</v>
      </c>
      <c r="P117" s="80">
        <v>1</v>
      </c>
      <c r="Q117" s="80">
        <v>0</v>
      </c>
      <c r="R117" s="80">
        <v>0</v>
      </c>
      <c r="S117" s="80">
        <v>0</v>
      </c>
      <c r="T117" s="80">
        <v>1</v>
      </c>
      <c r="U117" s="80">
        <v>0</v>
      </c>
      <c r="V117" s="80">
        <v>0</v>
      </c>
      <c r="W117" s="80"/>
      <c r="X117" s="80" t="s">
        <v>1114</v>
      </c>
      <c r="Y117" s="80" t="s">
        <v>1089</v>
      </c>
      <c r="Z117" s="80" t="s">
        <v>1005</v>
      </c>
      <c r="AA117" s="80">
        <v>1</v>
      </c>
      <c r="AB117" s="50">
        <f>I117*M117</f>
        <v>6.33</v>
      </c>
      <c r="AC117" s="25">
        <f>M117</f>
        <v>1</v>
      </c>
    </row>
    <row r="118" spans="1:33" ht="30">
      <c r="A118" s="80">
        <v>106</v>
      </c>
      <c r="B118" s="80" t="s">
        <v>386</v>
      </c>
      <c r="C118" s="80" t="s">
        <v>385</v>
      </c>
      <c r="D118" s="80" t="s">
        <v>1034</v>
      </c>
      <c r="E118" s="80" t="s">
        <v>484</v>
      </c>
      <c r="F118" s="80" t="s">
        <v>1115</v>
      </c>
      <c r="G118" s="80" t="s">
        <v>1116</v>
      </c>
      <c r="H118" s="80" t="s">
        <v>355</v>
      </c>
      <c r="I118" s="80">
        <v>1</v>
      </c>
      <c r="J118" s="80" t="s">
        <v>1004</v>
      </c>
      <c r="K118" s="80">
        <v>0</v>
      </c>
      <c r="L118" s="80">
        <v>0</v>
      </c>
      <c r="M118" s="80">
        <v>63</v>
      </c>
      <c r="N118" s="80">
        <v>0</v>
      </c>
      <c r="O118" s="80">
        <v>0</v>
      </c>
      <c r="P118" s="80">
        <v>63</v>
      </c>
      <c r="Q118" s="80">
        <v>0</v>
      </c>
      <c r="R118" s="80">
        <v>0</v>
      </c>
      <c r="S118" s="80">
        <v>0</v>
      </c>
      <c r="T118" s="80">
        <v>63</v>
      </c>
      <c r="U118" s="80">
        <v>0</v>
      </c>
      <c r="V118" s="80">
        <v>0</v>
      </c>
      <c r="W118" s="80"/>
      <c r="X118" s="80"/>
      <c r="Y118" s="80" t="s">
        <v>451</v>
      </c>
      <c r="Z118" s="80" t="s">
        <v>455</v>
      </c>
      <c r="AA118" s="80">
        <v>1</v>
      </c>
      <c r="AB118" s="50"/>
      <c r="AD118" s="25">
        <f t="shared" ref="AD118:AD120" si="57">I118*M118</f>
        <v>63</v>
      </c>
      <c r="AE118" s="25">
        <f t="shared" ref="AE118:AE120" si="58">M118</f>
        <v>63</v>
      </c>
      <c r="AF118" s="25">
        <f t="shared" ref="AF118:AF120" si="59">M118-AE118</f>
        <v>0</v>
      </c>
    </row>
    <row r="119" spans="1:33" ht="30">
      <c r="A119" s="80">
        <v>107</v>
      </c>
      <c r="B119" s="80" t="s">
        <v>386</v>
      </c>
      <c r="C119" s="80" t="s">
        <v>385</v>
      </c>
      <c r="D119" s="80" t="s">
        <v>1090</v>
      </c>
      <c r="E119" s="80" t="s">
        <v>484</v>
      </c>
      <c r="F119" s="80" t="s">
        <v>1117</v>
      </c>
      <c r="G119" s="80" t="s">
        <v>1118</v>
      </c>
      <c r="H119" s="80" t="s">
        <v>355</v>
      </c>
      <c r="I119" s="80">
        <v>1</v>
      </c>
      <c r="J119" s="80" t="s">
        <v>1004</v>
      </c>
      <c r="K119" s="80">
        <v>0</v>
      </c>
      <c r="L119" s="80">
        <v>0</v>
      </c>
      <c r="M119" s="80">
        <v>43</v>
      </c>
      <c r="N119" s="80">
        <v>0</v>
      </c>
      <c r="O119" s="80">
        <v>0</v>
      </c>
      <c r="P119" s="80">
        <v>43</v>
      </c>
      <c r="Q119" s="80">
        <v>0</v>
      </c>
      <c r="R119" s="80">
        <v>0</v>
      </c>
      <c r="S119" s="80">
        <v>0</v>
      </c>
      <c r="T119" s="80">
        <v>43</v>
      </c>
      <c r="U119" s="80">
        <v>0</v>
      </c>
      <c r="V119" s="80">
        <v>0</v>
      </c>
      <c r="W119" s="80"/>
      <c r="X119" s="80"/>
      <c r="Y119" s="80" t="s">
        <v>451</v>
      </c>
      <c r="Z119" s="80" t="s">
        <v>455</v>
      </c>
      <c r="AA119" s="80">
        <v>1</v>
      </c>
      <c r="AB119" s="50"/>
      <c r="AD119" s="25">
        <f t="shared" si="57"/>
        <v>43</v>
      </c>
      <c r="AE119" s="25">
        <f t="shared" si="58"/>
        <v>43</v>
      </c>
      <c r="AF119" s="25">
        <f t="shared" si="59"/>
        <v>0</v>
      </c>
    </row>
    <row r="120" spans="1:33" ht="30">
      <c r="A120" s="80">
        <v>108</v>
      </c>
      <c r="B120" s="80" t="s">
        <v>386</v>
      </c>
      <c r="C120" s="80" t="s">
        <v>385</v>
      </c>
      <c r="D120" s="80" t="s">
        <v>1016</v>
      </c>
      <c r="E120" s="80" t="s">
        <v>484</v>
      </c>
      <c r="F120" s="80" t="s">
        <v>1119</v>
      </c>
      <c r="G120" s="80" t="s">
        <v>1120</v>
      </c>
      <c r="H120" s="80" t="s">
        <v>355</v>
      </c>
      <c r="I120" s="80">
        <v>1</v>
      </c>
      <c r="J120" s="80" t="s">
        <v>1004</v>
      </c>
      <c r="K120" s="80">
        <v>0</v>
      </c>
      <c r="L120" s="80">
        <v>0</v>
      </c>
      <c r="M120" s="80">
        <v>24</v>
      </c>
      <c r="N120" s="80">
        <v>0</v>
      </c>
      <c r="O120" s="80">
        <v>0</v>
      </c>
      <c r="P120" s="80">
        <v>24</v>
      </c>
      <c r="Q120" s="80">
        <v>0</v>
      </c>
      <c r="R120" s="80">
        <v>0</v>
      </c>
      <c r="S120" s="80">
        <v>0</v>
      </c>
      <c r="T120" s="80">
        <v>24</v>
      </c>
      <c r="U120" s="80">
        <v>0</v>
      </c>
      <c r="V120" s="80">
        <v>0</v>
      </c>
      <c r="W120" s="80"/>
      <c r="X120" s="80"/>
      <c r="Y120" s="80" t="s">
        <v>451</v>
      </c>
      <c r="Z120" s="80" t="s">
        <v>455</v>
      </c>
      <c r="AA120" s="80">
        <v>1</v>
      </c>
      <c r="AB120" s="50"/>
      <c r="AD120" s="25">
        <f t="shared" si="57"/>
        <v>24</v>
      </c>
      <c r="AE120" s="25">
        <f t="shared" si="58"/>
        <v>24</v>
      </c>
      <c r="AF120" s="25">
        <f t="shared" si="59"/>
        <v>0</v>
      </c>
    </row>
    <row r="121" spans="1:33" ht="13.5" thickBot="1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8"/>
      <c r="AB121" s="26"/>
    </row>
    <row r="122" spans="1:33" ht="26.25" customHeight="1">
      <c r="A122" s="291" t="s">
        <v>488</v>
      </c>
      <c r="B122" s="292"/>
      <c r="C122" s="292"/>
      <c r="D122" s="292"/>
      <c r="E122" s="292"/>
      <c r="F122" s="292"/>
      <c r="G122" s="292"/>
      <c r="H122" s="39" t="s">
        <v>352</v>
      </c>
      <c r="I122" s="40">
        <f>SUM(I13:I121)</f>
        <v>267.31699999999995</v>
      </c>
      <c r="J122" s="40" t="s">
        <v>353</v>
      </c>
      <c r="K122" s="40" t="s">
        <v>353</v>
      </c>
      <c r="L122" s="40" t="s">
        <v>353</v>
      </c>
      <c r="M122" s="40">
        <f t="shared" ref="M122:W122" si="60">SUM(M13:M121)</f>
        <v>3355</v>
      </c>
      <c r="N122" s="40">
        <f t="shared" si="60"/>
        <v>0</v>
      </c>
      <c r="O122" s="40">
        <f t="shared" si="60"/>
        <v>23</v>
      </c>
      <c r="P122" s="40">
        <f t="shared" si="60"/>
        <v>3300</v>
      </c>
      <c r="Q122" s="40">
        <f t="shared" si="60"/>
        <v>0</v>
      </c>
      <c r="R122" s="40">
        <f t="shared" si="60"/>
        <v>0</v>
      </c>
      <c r="S122" s="40">
        <f t="shared" si="60"/>
        <v>112</v>
      </c>
      <c r="T122" s="40">
        <f t="shared" si="60"/>
        <v>3211</v>
      </c>
      <c r="U122" s="40">
        <f t="shared" si="60"/>
        <v>32</v>
      </c>
      <c r="V122" s="40">
        <f t="shared" si="60"/>
        <v>0</v>
      </c>
      <c r="W122" s="79">
        <f t="shared" si="60"/>
        <v>0</v>
      </c>
      <c r="X122" s="40" t="s">
        <v>353</v>
      </c>
      <c r="Y122" s="40" t="s">
        <v>353</v>
      </c>
      <c r="Z122" s="40" t="s">
        <v>353</v>
      </c>
      <c r="AA122" s="43" t="s">
        <v>354</v>
      </c>
      <c r="AB122" s="42">
        <f>SUM(AB14:AB121)</f>
        <v>195.44</v>
      </c>
      <c r="AC122" s="42">
        <f>SUM(AC14:AC121)</f>
        <v>332</v>
      </c>
      <c r="AD122" s="42">
        <f>SUM(AD13:AD121)</f>
        <v>2901.9390000000003</v>
      </c>
      <c r="AE122" s="78">
        <f>SUM(AE13:AE121)</f>
        <v>1848</v>
      </c>
      <c r="AF122" s="78">
        <f>SUM(AF13:AF121)</f>
        <v>0</v>
      </c>
      <c r="AG122" s="29"/>
    </row>
    <row r="123" spans="1:33">
      <c r="A123" s="293" t="s">
        <v>489</v>
      </c>
      <c r="B123" s="294"/>
      <c r="C123" s="294"/>
      <c r="D123" s="294"/>
      <c r="E123" s="294"/>
      <c r="F123" s="294"/>
      <c r="G123" s="294"/>
      <c r="H123" s="24" t="s">
        <v>355</v>
      </c>
      <c r="I123" s="30">
        <f>I13+I14+I15+I16+I17+I18+I19+I20+I21+I22+I23+I24+I25+I26+I27+I28+I29+I30+I31+I32+I33+I34+I35+I36+I37+I38+I44+I45+I46+I47+I48+I49+I50+I51+I52+I53+I54+I55+I56+I57+I62+I63+I64+I65+I66+I67+I68+I69+I70+I71+I75+I77+I79+I80+I81+I82+I83+I84+I87+I88+I89+I90+I91+I92+I93+I94+I95+I96+I97+I98+I99+I100+I101+I102+I103+I104+I105+I106+I107+I109+I110+I111+I112+I113+I114+I115+I116+I118+I119+I120</f>
        <v>240.33499999999998</v>
      </c>
      <c r="J123" s="77" t="s">
        <v>353</v>
      </c>
      <c r="K123" s="77" t="s">
        <v>353</v>
      </c>
      <c r="L123" s="77" t="s">
        <v>353</v>
      </c>
      <c r="M123" s="30">
        <f t="shared" ref="M123:U123" si="61">M13+M14+M15+M16+M17+M18+M19+M20+M21+M22+M23+M24+M25+M26+M27+M28+M29+M30+M31+M32+M33+M34+M35+M36+M37+M38+M44+M45+M46+M47+M48+M49+M50+M51+M52+M53+M54+M55+M56+M57+M62+M63+M64+M65+M66+M67+M68+M69+M70+M71+M75+M77+M79+M80+M81+M82+M83+M84+M87+M88+M89+M90+M91+M92+M93+M94+M95+M96+M97+M98+M99+M100+M101+M102+M103+M104+M105+M106+M107+M109+M110+M111+M112+M113+M114+M115+M116+M118+M119+M120</f>
        <v>1848</v>
      </c>
      <c r="N123" s="30">
        <f t="shared" si="61"/>
        <v>0</v>
      </c>
      <c r="O123" s="30">
        <f t="shared" si="61"/>
        <v>16</v>
      </c>
      <c r="P123" s="30">
        <f t="shared" si="61"/>
        <v>1816</v>
      </c>
      <c r="Q123" s="30">
        <f t="shared" si="61"/>
        <v>0</v>
      </c>
      <c r="R123" s="30">
        <f t="shared" si="61"/>
        <v>0</v>
      </c>
      <c r="S123" s="30">
        <f t="shared" si="61"/>
        <v>94</v>
      </c>
      <c r="T123" s="30">
        <f t="shared" si="61"/>
        <v>1738</v>
      </c>
      <c r="U123" s="30">
        <f t="shared" si="61"/>
        <v>16</v>
      </c>
      <c r="V123" s="30">
        <f t="shared" ref="V123" si="62">V13+V14+V15+V16+V17+V18+V19+V20+V21+V22+V23+V24+V25+V26+V27+V28+V29+V30+V31+V40+V41+V42+V43+V45+V46+V47+V48+V49+V50+V55+V56+V57+V58+V59+V60+V61+V62+V63+V70+V73+V74+V75+V76+V77+V78+V79+V80+V87+V88+V89+V90+V91+V92+V94+V95+V96+V97+V98+V99+V101+V102+V103</f>
        <v>0</v>
      </c>
      <c r="W123" s="30">
        <f t="shared" ref="W123:W125" si="63">SUM(W14:W122)</f>
        <v>0</v>
      </c>
      <c r="X123" s="30" t="s">
        <v>353</v>
      </c>
      <c r="Y123" s="30" t="s">
        <v>353</v>
      </c>
      <c r="Z123" s="30" t="s">
        <v>353</v>
      </c>
      <c r="AA123" s="44">
        <v>0</v>
      </c>
      <c r="AB123" s="42"/>
      <c r="AC123" s="48"/>
      <c r="AD123" s="29"/>
      <c r="AE123" s="29"/>
      <c r="AF123" s="29"/>
      <c r="AG123" s="29"/>
    </row>
    <row r="124" spans="1:33">
      <c r="A124" s="293" t="s">
        <v>357</v>
      </c>
      <c r="B124" s="294"/>
      <c r="C124" s="294"/>
      <c r="D124" s="294"/>
      <c r="E124" s="294"/>
      <c r="F124" s="294"/>
      <c r="G124" s="294"/>
      <c r="H124" s="24" t="s">
        <v>358</v>
      </c>
      <c r="I124" s="30">
        <v>0</v>
      </c>
      <c r="J124" s="24" t="s">
        <v>353</v>
      </c>
      <c r="K124" s="24" t="s">
        <v>353</v>
      </c>
      <c r="L124" s="24" t="s">
        <v>353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f t="shared" si="63"/>
        <v>0</v>
      </c>
      <c r="X124" s="24" t="s">
        <v>353</v>
      </c>
      <c r="Y124" s="24" t="s">
        <v>353</v>
      </c>
      <c r="Z124" s="24" t="s">
        <v>353</v>
      </c>
      <c r="AA124" s="33" t="s">
        <v>356</v>
      </c>
      <c r="AB124" s="29"/>
      <c r="AC124" s="48"/>
      <c r="AD124" s="23"/>
      <c r="AE124" s="29"/>
      <c r="AF124" s="29"/>
      <c r="AG124" s="29"/>
    </row>
    <row r="125" spans="1:33">
      <c r="A125" s="293" t="s">
        <v>359</v>
      </c>
      <c r="B125" s="294"/>
      <c r="C125" s="294"/>
      <c r="D125" s="294"/>
      <c r="E125" s="294"/>
      <c r="F125" s="294"/>
      <c r="G125" s="294"/>
      <c r="H125" s="24" t="s">
        <v>360</v>
      </c>
      <c r="I125" s="30">
        <f>I39+I40+I41+I42+I43+I58+I59+I60+I61+I72+I73+I74+I76+I78+I85+I86+I108+I117</f>
        <v>26.981999999999999</v>
      </c>
      <c r="J125" s="77" t="s">
        <v>353</v>
      </c>
      <c r="K125" s="77" t="s">
        <v>353</v>
      </c>
      <c r="L125" s="77" t="s">
        <v>353</v>
      </c>
      <c r="M125" s="30">
        <f t="shared" ref="M125:U125" si="64">M39+M40+M41+M42+M43+M58+M59+M60+M61+M72+M73+M74+M76+M78+M85+M86+M108+M117</f>
        <v>1507</v>
      </c>
      <c r="N125" s="30">
        <f t="shared" si="64"/>
        <v>0</v>
      </c>
      <c r="O125" s="30">
        <f t="shared" si="64"/>
        <v>7</v>
      </c>
      <c r="P125" s="30">
        <f t="shared" si="64"/>
        <v>1484</v>
      </c>
      <c r="Q125" s="30">
        <f t="shared" si="64"/>
        <v>0</v>
      </c>
      <c r="R125" s="30">
        <f t="shared" si="64"/>
        <v>0</v>
      </c>
      <c r="S125" s="30">
        <f t="shared" si="64"/>
        <v>18</v>
      </c>
      <c r="T125" s="30">
        <f t="shared" si="64"/>
        <v>1473</v>
      </c>
      <c r="U125" s="30">
        <f t="shared" si="64"/>
        <v>16</v>
      </c>
      <c r="V125" s="30">
        <f t="shared" ref="V125" si="65">V32+V33+V34+V35+V36+V37+V38+V39+V51+V52+V53+V54+V64+V65+V66+V67+V68+V69+V71+V72+V81+V82+V83+V84+V85+V86+V93+V100+V104</f>
        <v>0</v>
      </c>
      <c r="W125" s="30">
        <f t="shared" si="63"/>
        <v>0</v>
      </c>
      <c r="X125" s="30" t="s">
        <v>353</v>
      </c>
      <c r="Y125" s="30" t="s">
        <v>353</v>
      </c>
      <c r="Z125" s="30" t="s">
        <v>353</v>
      </c>
      <c r="AA125" s="45" t="s">
        <v>354</v>
      </c>
      <c r="AB125" s="42"/>
      <c r="AC125" s="47"/>
      <c r="AD125" s="29"/>
      <c r="AE125" s="29"/>
      <c r="AF125" s="29"/>
      <c r="AG125" s="29"/>
    </row>
    <row r="126" spans="1:33" ht="26.25" customHeight="1" thickBot="1">
      <c r="A126" s="289" t="s">
        <v>490</v>
      </c>
      <c r="B126" s="290"/>
      <c r="C126" s="290"/>
      <c r="D126" s="290"/>
      <c r="E126" s="290"/>
      <c r="F126" s="290"/>
      <c r="G126" s="290"/>
      <c r="H126" s="34" t="s">
        <v>361</v>
      </c>
      <c r="I126" s="35">
        <v>0</v>
      </c>
      <c r="J126" s="35" t="s">
        <v>353</v>
      </c>
      <c r="K126" s="35" t="s">
        <v>353</v>
      </c>
      <c r="L126" s="35" t="s">
        <v>353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 t="s">
        <v>353</v>
      </c>
      <c r="Y126" s="35" t="s">
        <v>353</v>
      </c>
      <c r="Z126" s="35" t="s">
        <v>353</v>
      </c>
      <c r="AA126" s="46">
        <v>1</v>
      </c>
      <c r="AB126" s="42"/>
      <c r="AC126" s="48"/>
      <c r="AD126" s="29"/>
      <c r="AE126" s="29"/>
      <c r="AF126" s="29"/>
      <c r="AG126" s="29"/>
    </row>
    <row r="128" spans="1:33"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</row>
    <row r="129" spans="7:35" ht="15" customHeight="1">
      <c r="G129" s="99" t="s">
        <v>500</v>
      </c>
      <c r="H129" s="99"/>
      <c r="I129" s="99"/>
      <c r="J129" s="99"/>
      <c r="K129" s="99"/>
      <c r="L129" s="99" t="s">
        <v>505</v>
      </c>
      <c r="M129" s="99"/>
      <c r="N129" s="99"/>
      <c r="O129" s="99"/>
      <c r="P129" s="99"/>
      <c r="Q129" s="99"/>
      <c r="R129" s="99"/>
      <c r="S129" s="99"/>
      <c r="T129" s="99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7:35">
      <c r="G130" s="283" t="s">
        <v>502</v>
      </c>
      <c r="H130" s="283"/>
      <c r="I130" s="283"/>
      <c r="J130" s="283"/>
      <c r="K130" s="283"/>
      <c r="L130" s="283" t="s">
        <v>503</v>
      </c>
      <c r="M130" s="283"/>
      <c r="N130" s="283"/>
      <c r="O130" s="283"/>
      <c r="P130" s="283"/>
      <c r="Q130" s="283" t="s">
        <v>504</v>
      </c>
      <c r="R130" s="283"/>
      <c r="S130" s="283"/>
      <c r="T130" s="283"/>
    </row>
    <row r="131" spans="7:35"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</row>
    <row r="132" spans="7:35"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</row>
    <row r="134" spans="7:35">
      <c r="I134" s="25">
        <f>I43+I58+I59+I60+I72+I74+I86+I108+I117</f>
        <v>19.5</v>
      </c>
      <c r="M134" s="25">
        <f t="shared" ref="M134" si="66">M43+M58+M59+M60+M72+M74+M86+M108+M117</f>
        <v>332</v>
      </c>
      <c r="AC134" s="49"/>
      <c r="AD134" s="29"/>
    </row>
    <row r="135" spans="7:35">
      <c r="AC135" s="49"/>
    </row>
  </sheetData>
  <mergeCells count="42">
    <mergeCell ref="W8:W11"/>
    <mergeCell ref="X8:Z9"/>
    <mergeCell ref="AA8:AA11"/>
    <mergeCell ref="A9:A11"/>
    <mergeCell ref="B9:B11"/>
    <mergeCell ref="C9:C11"/>
    <mergeCell ref="D9:D11"/>
    <mergeCell ref="E9:E11"/>
    <mergeCell ref="G9:G11"/>
    <mergeCell ref="H9:H11"/>
    <mergeCell ref="I9:I11"/>
    <mergeCell ref="J9:J11"/>
    <mergeCell ref="K9:K11"/>
    <mergeCell ref="X10:X11"/>
    <mergeCell ref="Y10:Y11"/>
    <mergeCell ref="Z10:Z11"/>
    <mergeCell ref="A1:AA1"/>
    <mergeCell ref="A2:AA2"/>
    <mergeCell ref="A3:AA3"/>
    <mergeCell ref="A5:AA5"/>
    <mergeCell ref="A6:AA6"/>
    <mergeCell ref="F9:F11"/>
    <mergeCell ref="A8:I8"/>
    <mergeCell ref="J8:V8"/>
    <mergeCell ref="A126:G126"/>
    <mergeCell ref="A122:G122"/>
    <mergeCell ref="A123:G123"/>
    <mergeCell ref="A124:G124"/>
    <mergeCell ref="A125:G125"/>
    <mergeCell ref="L9:L11"/>
    <mergeCell ref="M9:U9"/>
    <mergeCell ref="V9:V11"/>
    <mergeCell ref="M10:M11"/>
    <mergeCell ref="N10:P10"/>
    <mergeCell ref="Q10:T10"/>
    <mergeCell ref="U10:U11"/>
    <mergeCell ref="G130:K130"/>
    <mergeCell ref="L130:P130"/>
    <mergeCell ref="Q130:T130"/>
    <mergeCell ref="G129:K129"/>
    <mergeCell ref="L129:P129"/>
    <mergeCell ref="Q129:T12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U248"/>
  <sheetViews>
    <sheetView zoomScale="90" zoomScaleNormal="90" zoomScaleSheetLayoutView="100" workbookViewId="0">
      <pane xSplit="14" ySplit="24" topLeftCell="O199" activePane="bottomRight" state="frozen"/>
      <selection pane="topRight" activeCell="O1" sqref="O1"/>
      <selection pane="bottomLeft" activeCell="A25" sqref="A25"/>
      <selection pane="bottomRight" activeCell="EC24" sqref="EC24"/>
    </sheetView>
  </sheetViews>
  <sheetFormatPr defaultColWidth="1.140625" defaultRowHeight="12.75"/>
  <cols>
    <col min="1" max="3" width="1.28515625" style="10" customWidth="1"/>
    <col min="4" max="14" width="0.42578125" style="10" customWidth="1"/>
    <col min="15" max="25" width="2.7109375" style="10" customWidth="1"/>
    <col min="26" max="36" width="3.85546875" style="20" customWidth="1"/>
    <col min="37" max="43" width="3.140625" style="10" customWidth="1"/>
    <col min="44" max="49" width="0.5703125" style="10" customWidth="1"/>
    <col min="50" max="56" width="3.140625" style="10" customWidth="1"/>
    <col min="57" max="63" width="0.5703125" style="10" customWidth="1"/>
    <col min="64" max="64" width="18.42578125" style="61" hidden="1" customWidth="1"/>
    <col min="65" max="71" width="1" style="10" customWidth="1"/>
    <col min="72" max="89" width="1.140625" style="10" customWidth="1"/>
    <col min="90" max="124" width="1" style="10" customWidth="1"/>
    <col min="125" max="125" width="2.42578125" style="10" hidden="1" customWidth="1"/>
    <col min="126" max="277" width="1.140625" style="10"/>
    <col min="278" max="278" width="1.140625" style="10" customWidth="1"/>
    <col min="279" max="533" width="1.140625" style="10"/>
    <col min="534" max="534" width="1.140625" style="10" customWidth="1"/>
    <col min="535" max="789" width="1.140625" style="10"/>
    <col min="790" max="790" width="1.140625" style="10" customWidth="1"/>
    <col min="791" max="1045" width="1.140625" style="10"/>
    <col min="1046" max="1046" width="1.140625" style="10" customWidth="1"/>
    <col min="1047" max="1301" width="1.140625" style="10"/>
    <col min="1302" max="1302" width="1.140625" style="10" customWidth="1"/>
    <col min="1303" max="1557" width="1.140625" style="10"/>
    <col min="1558" max="1558" width="1.140625" style="10" customWidth="1"/>
    <col min="1559" max="1813" width="1.140625" style="10"/>
    <col min="1814" max="1814" width="1.140625" style="10" customWidth="1"/>
    <col min="1815" max="2069" width="1.140625" style="10"/>
    <col min="2070" max="2070" width="1.140625" style="10" customWidth="1"/>
    <col min="2071" max="2325" width="1.140625" style="10"/>
    <col min="2326" max="2326" width="1.140625" style="10" customWidth="1"/>
    <col min="2327" max="2581" width="1.140625" style="10"/>
    <col min="2582" max="2582" width="1.140625" style="10" customWidth="1"/>
    <col min="2583" max="2837" width="1.140625" style="10"/>
    <col min="2838" max="2838" width="1.140625" style="10" customWidth="1"/>
    <col min="2839" max="3093" width="1.140625" style="10"/>
    <col min="3094" max="3094" width="1.140625" style="10" customWidth="1"/>
    <col min="3095" max="3349" width="1.140625" style="10"/>
    <col min="3350" max="3350" width="1.140625" style="10" customWidth="1"/>
    <col min="3351" max="3605" width="1.140625" style="10"/>
    <col min="3606" max="3606" width="1.140625" style="10" customWidth="1"/>
    <col min="3607" max="3861" width="1.140625" style="10"/>
    <col min="3862" max="3862" width="1.140625" style="10" customWidth="1"/>
    <col min="3863" max="4117" width="1.140625" style="10"/>
    <col min="4118" max="4118" width="1.140625" style="10" customWidth="1"/>
    <col min="4119" max="4373" width="1.140625" style="10"/>
    <col min="4374" max="4374" width="1.140625" style="10" customWidth="1"/>
    <col min="4375" max="4629" width="1.140625" style="10"/>
    <col min="4630" max="4630" width="1.140625" style="10" customWidth="1"/>
    <col min="4631" max="4885" width="1.140625" style="10"/>
    <col min="4886" max="4886" width="1.140625" style="10" customWidth="1"/>
    <col min="4887" max="5141" width="1.140625" style="10"/>
    <col min="5142" max="5142" width="1.140625" style="10" customWidth="1"/>
    <col min="5143" max="5397" width="1.140625" style="10"/>
    <col min="5398" max="5398" width="1.140625" style="10" customWidth="1"/>
    <col min="5399" max="5653" width="1.140625" style="10"/>
    <col min="5654" max="5654" width="1.140625" style="10" customWidth="1"/>
    <col min="5655" max="5909" width="1.140625" style="10"/>
    <col min="5910" max="5910" width="1.140625" style="10" customWidth="1"/>
    <col min="5911" max="6165" width="1.140625" style="10"/>
    <col min="6166" max="6166" width="1.140625" style="10" customWidth="1"/>
    <col min="6167" max="6421" width="1.140625" style="10"/>
    <col min="6422" max="6422" width="1.140625" style="10" customWidth="1"/>
    <col min="6423" max="6677" width="1.140625" style="10"/>
    <col min="6678" max="6678" width="1.140625" style="10" customWidth="1"/>
    <col min="6679" max="6933" width="1.140625" style="10"/>
    <col min="6934" max="6934" width="1.140625" style="10" customWidth="1"/>
    <col min="6935" max="7189" width="1.140625" style="10"/>
    <col min="7190" max="7190" width="1.140625" style="10" customWidth="1"/>
    <col min="7191" max="7445" width="1.140625" style="10"/>
    <col min="7446" max="7446" width="1.140625" style="10" customWidth="1"/>
    <col min="7447" max="7701" width="1.140625" style="10"/>
    <col min="7702" max="7702" width="1.140625" style="10" customWidth="1"/>
    <col min="7703" max="7957" width="1.140625" style="10"/>
    <col min="7958" max="7958" width="1.140625" style="10" customWidth="1"/>
    <col min="7959" max="8213" width="1.140625" style="10"/>
    <col min="8214" max="8214" width="1.140625" style="10" customWidth="1"/>
    <col min="8215" max="8469" width="1.140625" style="10"/>
    <col min="8470" max="8470" width="1.140625" style="10" customWidth="1"/>
    <col min="8471" max="8725" width="1.140625" style="10"/>
    <col min="8726" max="8726" width="1.140625" style="10" customWidth="1"/>
    <col min="8727" max="8981" width="1.140625" style="10"/>
    <col min="8982" max="8982" width="1.140625" style="10" customWidth="1"/>
    <col min="8983" max="9237" width="1.140625" style="10"/>
    <col min="9238" max="9238" width="1.140625" style="10" customWidth="1"/>
    <col min="9239" max="9493" width="1.140625" style="10"/>
    <col min="9494" max="9494" width="1.140625" style="10" customWidth="1"/>
    <col min="9495" max="9749" width="1.140625" style="10"/>
    <col min="9750" max="9750" width="1.140625" style="10" customWidth="1"/>
    <col min="9751" max="10005" width="1.140625" style="10"/>
    <col min="10006" max="10006" width="1.140625" style="10" customWidth="1"/>
    <col min="10007" max="10261" width="1.140625" style="10"/>
    <col min="10262" max="10262" width="1.140625" style="10" customWidth="1"/>
    <col min="10263" max="10517" width="1.140625" style="10"/>
    <col min="10518" max="10518" width="1.140625" style="10" customWidth="1"/>
    <col min="10519" max="10773" width="1.140625" style="10"/>
    <col min="10774" max="10774" width="1.140625" style="10" customWidth="1"/>
    <col min="10775" max="11029" width="1.140625" style="10"/>
    <col min="11030" max="11030" width="1.140625" style="10" customWidth="1"/>
    <col min="11031" max="11285" width="1.140625" style="10"/>
    <col min="11286" max="11286" width="1.140625" style="10" customWidth="1"/>
    <col min="11287" max="11541" width="1.140625" style="10"/>
    <col min="11542" max="11542" width="1.140625" style="10" customWidth="1"/>
    <col min="11543" max="11797" width="1.140625" style="10"/>
    <col min="11798" max="11798" width="1.140625" style="10" customWidth="1"/>
    <col min="11799" max="12053" width="1.140625" style="10"/>
    <col min="12054" max="12054" width="1.140625" style="10" customWidth="1"/>
    <col min="12055" max="12309" width="1.140625" style="10"/>
    <col min="12310" max="12310" width="1.140625" style="10" customWidth="1"/>
    <col min="12311" max="12565" width="1.140625" style="10"/>
    <col min="12566" max="12566" width="1.140625" style="10" customWidth="1"/>
    <col min="12567" max="12821" width="1.140625" style="10"/>
    <col min="12822" max="12822" width="1.140625" style="10" customWidth="1"/>
    <col min="12823" max="13077" width="1.140625" style="10"/>
    <col min="13078" max="13078" width="1.140625" style="10" customWidth="1"/>
    <col min="13079" max="13333" width="1.140625" style="10"/>
    <col min="13334" max="13334" width="1.140625" style="10" customWidth="1"/>
    <col min="13335" max="13589" width="1.140625" style="10"/>
    <col min="13590" max="13590" width="1.140625" style="10" customWidth="1"/>
    <col min="13591" max="13845" width="1.140625" style="10"/>
    <col min="13846" max="13846" width="1.140625" style="10" customWidth="1"/>
    <col min="13847" max="14101" width="1.140625" style="10"/>
    <col min="14102" max="14102" width="1.140625" style="10" customWidth="1"/>
    <col min="14103" max="14357" width="1.140625" style="10"/>
    <col min="14358" max="14358" width="1.140625" style="10" customWidth="1"/>
    <col min="14359" max="14613" width="1.140625" style="10"/>
    <col min="14614" max="14614" width="1.140625" style="10" customWidth="1"/>
    <col min="14615" max="14869" width="1.140625" style="10"/>
    <col min="14870" max="14870" width="1.140625" style="10" customWidth="1"/>
    <col min="14871" max="15125" width="1.140625" style="10"/>
    <col min="15126" max="15126" width="1.140625" style="10" customWidth="1"/>
    <col min="15127" max="15381" width="1.140625" style="10"/>
    <col min="15382" max="15382" width="1.140625" style="10" customWidth="1"/>
    <col min="15383" max="15637" width="1.140625" style="10"/>
    <col min="15638" max="15638" width="1.140625" style="10" customWidth="1"/>
    <col min="15639" max="15893" width="1.140625" style="10"/>
    <col min="15894" max="15894" width="1.140625" style="10" customWidth="1"/>
    <col min="15895" max="16149" width="1.140625" style="10"/>
    <col min="16150" max="16150" width="1.140625" style="10" customWidth="1"/>
    <col min="16151" max="16384" width="1.140625" style="10"/>
  </cols>
  <sheetData>
    <row r="1" spans="1:124">
      <c r="CC1" s="11"/>
    </row>
    <row r="2" spans="1:124">
      <c r="CC2" s="11"/>
    </row>
    <row r="3" spans="1:124" s="12" customFormat="1" ht="15.75" customHeight="1">
      <c r="A3" s="109" t="s">
        <v>390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</row>
    <row r="4" spans="1:124" s="12" customFormat="1" ht="15.75">
      <c r="A4" s="109" t="s">
        <v>852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</row>
    <row r="6" spans="1:124" ht="15" customHeight="1">
      <c r="Y6" s="110" t="s">
        <v>11</v>
      </c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</row>
    <row r="7" spans="1:124" s="13" customFormat="1" ht="10.5">
      <c r="Y7" s="111" t="s">
        <v>2</v>
      </c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</row>
    <row r="9" spans="1:124" s="19" customFormat="1" ht="12">
      <c r="A9" s="348" t="s">
        <v>20</v>
      </c>
      <c r="B9" s="349"/>
      <c r="C9" s="350"/>
      <c r="D9" s="359" t="s">
        <v>364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59" t="s">
        <v>365</v>
      </c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59" t="s">
        <v>366</v>
      </c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61" t="s">
        <v>388</v>
      </c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 t="s">
        <v>367</v>
      </c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64"/>
      <c r="BM9" s="361" t="s">
        <v>368</v>
      </c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</row>
    <row r="10" spans="1:124" s="19" customFormat="1" ht="12">
      <c r="A10" s="351"/>
      <c r="B10" s="352"/>
      <c r="C10" s="353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61" t="s">
        <v>389</v>
      </c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 t="s">
        <v>369</v>
      </c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64"/>
      <c r="BM10" s="361" t="s">
        <v>370</v>
      </c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</row>
    <row r="11" spans="1:124" s="19" customFormat="1" ht="12">
      <c r="A11" s="351"/>
      <c r="B11" s="352"/>
      <c r="C11" s="353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 t="s">
        <v>371</v>
      </c>
      <c r="AL11" s="360"/>
      <c r="AM11" s="360"/>
      <c r="AN11" s="360"/>
      <c r="AO11" s="360"/>
      <c r="AP11" s="360"/>
      <c r="AQ11" s="360"/>
      <c r="AR11" s="359" t="s">
        <v>372</v>
      </c>
      <c r="AS11" s="360"/>
      <c r="AT11" s="360"/>
      <c r="AU11" s="360"/>
      <c r="AV11" s="360"/>
      <c r="AW11" s="360"/>
      <c r="AX11" s="359" t="s">
        <v>373</v>
      </c>
      <c r="AY11" s="360"/>
      <c r="AZ11" s="360"/>
      <c r="BA11" s="360"/>
      <c r="BB11" s="360"/>
      <c r="BC11" s="360"/>
      <c r="BD11" s="360"/>
      <c r="BE11" s="360" t="s">
        <v>374</v>
      </c>
      <c r="BF11" s="360"/>
      <c r="BG11" s="360"/>
      <c r="BH11" s="360"/>
      <c r="BI11" s="360"/>
      <c r="BJ11" s="360"/>
      <c r="BK11" s="360"/>
      <c r="BL11" s="63"/>
      <c r="BM11" s="361" t="s">
        <v>375</v>
      </c>
      <c r="BN11" s="361"/>
      <c r="BO11" s="361"/>
      <c r="BP11" s="361"/>
      <c r="BQ11" s="361"/>
      <c r="BR11" s="361"/>
      <c r="BS11" s="361"/>
      <c r="BT11" s="361" t="s">
        <v>376</v>
      </c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 t="s">
        <v>377</v>
      </c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59" t="s">
        <v>378</v>
      </c>
      <c r="DO11" s="360"/>
      <c r="DP11" s="360"/>
      <c r="DQ11" s="360"/>
      <c r="DR11" s="360"/>
      <c r="DS11" s="360"/>
      <c r="DT11" s="360"/>
    </row>
    <row r="12" spans="1:124" s="19" customFormat="1" ht="12">
      <c r="A12" s="351"/>
      <c r="B12" s="352"/>
      <c r="C12" s="353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63"/>
      <c r="BM12" s="361"/>
      <c r="BN12" s="361"/>
      <c r="BO12" s="361"/>
      <c r="BP12" s="361"/>
      <c r="BQ12" s="361"/>
      <c r="BR12" s="361"/>
      <c r="BS12" s="361"/>
      <c r="BT12" s="361" t="s">
        <v>379</v>
      </c>
      <c r="BU12" s="361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  <c r="CF12" s="361"/>
      <c r="CG12" s="361"/>
      <c r="CH12" s="361"/>
      <c r="CI12" s="361"/>
      <c r="CJ12" s="361"/>
      <c r="CK12" s="361"/>
      <c r="CL12" s="361" t="s">
        <v>380</v>
      </c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0"/>
      <c r="DO12" s="360"/>
      <c r="DP12" s="360"/>
      <c r="DQ12" s="360"/>
      <c r="DR12" s="360"/>
      <c r="DS12" s="360"/>
      <c r="DT12" s="360"/>
    </row>
    <row r="13" spans="1:124" s="19" customFormat="1" ht="12">
      <c r="A13" s="351"/>
      <c r="B13" s="352"/>
      <c r="C13" s="353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63"/>
      <c r="BM13" s="361"/>
      <c r="BN13" s="361"/>
      <c r="BO13" s="361"/>
      <c r="BP13" s="361"/>
      <c r="BQ13" s="361"/>
      <c r="BR13" s="361"/>
      <c r="BS13" s="361"/>
      <c r="BT13" s="361" t="s">
        <v>13</v>
      </c>
      <c r="BU13" s="361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  <c r="CF13" s="361"/>
      <c r="CG13" s="361"/>
      <c r="CH13" s="361"/>
      <c r="CI13" s="361"/>
      <c r="CJ13" s="361"/>
      <c r="CK13" s="361"/>
      <c r="CL13" s="361" t="s">
        <v>348</v>
      </c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CZ13" s="361"/>
      <c r="DA13" s="361"/>
      <c r="DB13" s="361"/>
      <c r="DC13" s="361"/>
      <c r="DD13" s="361"/>
      <c r="DE13" s="361"/>
      <c r="DF13" s="361"/>
      <c r="DG13" s="361"/>
      <c r="DH13" s="361"/>
      <c r="DI13" s="361"/>
      <c r="DJ13" s="361"/>
      <c r="DK13" s="361"/>
      <c r="DL13" s="361"/>
      <c r="DM13" s="361"/>
      <c r="DN13" s="360"/>
      <c r="DO13" s="360"/>
      <c r="DP13" s="360"/>
      <c r="DQ13" s="360"/>
      <c r="DR13" s="360"/>
      <c r="DS13" s="360"/>
      <c r="DT13" s="360"/>
    </row>
    <row r="14" spans="1:124" s="19" customFormat="1" ht="12">
      <c r="A14" s="351"/>
      <c r="B14" s="352"/>
      <c r="C14" s="353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63"/>
      <c r="BM14" s="361"/>
      <c r="BN14" s="361"/>
      <c r="BO14" s="361"/>
      <c r="BP14" s="361"/>
      <c r="BQ14" s="361"/>
      <c r="BR14" s="361"/>
      <c r="BS14" s="361"/>
      <c r="BT14" s="359" t="s">
        <v>349</v>
      </c>
      <c r="BU14" s="360"/>
      <c r="BV14" s="360"/>
      <c r="BW14" s="360"/>
      <c r="BX14" s="360"/>
      <c r="BY14" s="360"/>
      <c r="BZ14" s="359" t="s">
        <v>350</v>
      </c>
      <c r="CA14" s="360"/>
      <c r="CB14" s="360"/>
      <c r="CC14" s="360"/>
      <c r="CD14" s="360"/>
      <c r="CE14" s="360"/>
      <c r="CF14" s="359" t="s">
        <v>351</v>
      </c>
      <c r="CG14" s="360"/>
      <c r="CH14" s="360"/>
      <c r="CI14" s="360"/>
      <c r="CJ14" s="360"/>
      <c r="CK14" s="360"/>
      <c r="CL14" s="359" t="s">
        <v>381</v>
      </c>
      <c r="CM14" s="360"/>
      <c r="CN14" s="360"/>
      <c r="CO14" s="360"/>
      <c r="CP14" s="360"/>
      <c r="CQ14" s="360"/>
      <c r="CR14" s="360"/>
      <c r="CS14" s="360" t="s">
        <v>382</v>
      </c>
      <c r="CT14" s="360"/>
      <c r="CU14" s="360"/>
      <c r="CV14" s="360"/>
      <c r="CW14" s="360"/>
      <c r="CX14" s="360"/>
      <c r="CY14" s="360"/>
      <c r="CZ14" s="359" t="s">
        <v>383</v>
      </c>
      <c r="DA14" s="360"/>
      <c r="DB14" s="360"/>
      <c r="DC14" s="360"/>
      <c r="DD14" s="360"/>
      <c r="DE14" s="360"/>
      <c r="DF14" s="360"/>
      <c r="DG14" s="359" t="s">
        <v>384</v>
      </c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</row>
    <row r="15" spans="1:124" s="19" customFormat="1" ht="12">
      <c r="A15" s="351"/>
      <c r="B15" s="352"/>
      <c r="C15" s="353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63"/>
      <c r="BM15" s="361"/>
      <c r="BN15" s="361"/>
      <c r="BO15" s="361"/>
      <c r="BP15" s="361"/>
      <c r="BQ15" s="361"/>
      <c r="BR15" s="361"/>
      <c r="BS15" s="361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</row>
    <row r="16" spans="1:124" s="19" customFormat="1" ht="12">
      <c r="A16" s="351"/>
      <c r="B16" s="352"/>
      <c r="C16" s="353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63"/>
      <c r="BM16" s="361"/>
      <c r="BN16" s="361"/>
      <c r="BO16" s="361"/>
      <c r="BP16" s="361"/>
      <c r="BQ16" s="361"/>
      <c r="BR16" s="361"/>
      <c r="BS16" s="361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</row>
    <row r="17" spans="1:125" s="19" customFormat="1" ht="12">
      <c r="A17" s="351"/>
      <c r="B17" s="352"/>
      <c r="C17" s="353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63"/>
      <c r="BM17" s="361"/>
      <c r="BN17" s="361"/>
      <c r="BO17" s="361"/>
      <c r="BP17" s="361"/>
      <c r="BQ17" s="361"/>
      <c r="BR17" s="361"/>
      <c r="BS17" s="361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</row>
    <row r="18" spans="1:125" s="19" customFormat="1" ht="12">
      <c r="A18" s="351"/>
      <c r="B18" s="352"/>
      <c r="C18" s="353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63"/>
      <c r="BM18" s="361"/>
      <c r="BN18" s="361"/>
      <c r="BO18" s="361"/>
      <c r="BP18" s="361"/>
      <c r="BQ18" s="361"/>
      <c r="BR18" s="361"/>
      <c r="BS18" s="361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</row>
    <row r="19" spans="1:125" s="19" customFormat="1" ht="12">
      <c r="A19" s="351"/>
      <c r="B19" s="352"/>
      <c r="C19" s="353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63"/>
      <c r="BM19" s="361"/>
      <c r="BN19" s="361"/>
      <c r="BO19" s="361"/>
      <c r="BP19" s="361"/>
      <c r="BQ19" s="361"/>
      <c r="BR19" s="361"/>
      <c r="BS19" s="361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</row>
    <row r="20" spans="1:125" s="19" customFormat="1" ht="12">
      <c r="A20" s="351"/>
      <c r="B20" s="352"/>
      <c r="C20" s="353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63"/>
      <c r="BM20" s="361"/>
      <c r="BN20" s="361"/>
      <c r="BO20" s="361"/>
      <c r="BP20" s="361"/>
      <c r="BQ20" s="361"/>
      <c r="BR20" s="361"/>
      <c r="BS20" s="361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360"/>
      <c r="DS20" s="360"/>
      <c r="DT20" s="360"/>
    </row>
    <row r="21" spans="1:125" s="19" customFormat="1" ht="12">
      <c r="A21" s="351"/>
      <c r="B21" s="352"/>
      <c r="C21" s="353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63"/>
      <c r="BM21" s="361"/>
      <c r="BN21" s="361"/>
      <c r="BO21" s="361"/>
      <c r="BP21" s="361"/>
      <c r="BQ21" s="361"/>
      <c r="BR21" s="361"/>
      <c r="BS21" s="361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360"/>
      <c r="DS21" s="360"/>
      <c r="DT21" s="360"/>
    </row>
    <row r="22" spans="1:125" s="19" customFormat="1" ht="12">
      <c r="A22" s="351"/>
      <c r="B22" s="352"/>
      <c r="C22" s="353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63"/>
      <c r="BM22" s="361"/>
      <c r="BN22" s="361"/>
      <c r="BO22" s="361"/>
      <c r="BP22" s="361"/>
      <c r="BQ22" s="361"/>
      <c r="BR22" s="361"/>
      <c r="BS22" s="361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</row>
    <row r="23" spans="1:125" s="19" customFormat="1" ht="12">
      <c r="A23" s="321"/>
      <c r="B23" s="322"/>
      <c r="C23" s="323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63"/>
      <c r="BM23" s="361"/>
      <c r="BN23" s="361"/>
      <c r="BO23" s="361"/>
      <c r="BP23" s="361"/>
      <c r="BQ23" s="361"/>
      <c r="BR23" s="361"/>
      <c r="BS23" s="361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</row>
    <row r="24" spans="1:125" s="19" customFormat="1" ht="12">
      <c r="A24" s="357">
        <v>1</v>
      </c>
      <c r="B24" s="357"/>
      <c r="C24" s="357"/>
      <c r="D24" s="357">
        <v>2</v>
      </c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>
        <v>3</v>
      </c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8">
        <v>4</v>
      </c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7">
        <v>5</v>
      </c>
      <c r="AL24" s="357"/>
      <c r="AM24" s="357"/>
      <c r="AN24" s="357"/>
      <c r="AO24" s="357"/>
      <c r="AP24" s="357"/>
      <c r="AQ24" s="357"/>
      <c r="AR24" s="357">
        <v>6</v>
      </c>
      <c r="AS24" s="357"/>
      <c r="AT24" s="357"/>
      <c r="AU24" s="357"/>
      <c r="AV24" s="357"/>
      <c r="AW24" s="357"/>
      <c r="AX24" s="357">
        <v>7</v>
      </c>
      <c r="AY24" s="357"/>
      <c r="AZ24" s="357"/>
      <c r="BA24" s="357"/>
      <c r="BB24" s="357"/>
      <c r="BC24" s="357"/>
      <c r="BD24" s="357"/>
      <c r="BE24" s="357">
        <v>8</v>
      </c>
      <c r="BF24" s="357"/>
      <c r="BG24" s="357"/>
      <c r="BH24" s="357"/>
      <c r="BI24" s="357"/>
      <c r="BJ24" s="357"/>
      <c r="BK24" s="357"/>
      <c r="BL24" s="65"/>
      <c r="BM24" s="357">
        <v>9</v>
      </c>
      <c r="BN24" s="357"/>
      <c r="BO24" s="357"/>
      <c r="BP24" s="357"/>
      <c r="BQ24" s="357"/>
      <c r="BR24" s="357"/>
      <c r="BS24" s="357"/>
      <c r="BT24" s="357">
        <v>10</v>
      </c>
      <c r="BU24" s="357"/>
      <c r="BV24" s="357"/>
      <c r="BW24" s="357"/>
      <c r="BX24" s="357"/>
      <c r="BY24" s="357"/>
      <c r="BZ24" s="357">
        <v>11</v>
      </c>
      <c r="CA24" s="357"/>
      <c r="CB24" s="357"/>
      <c r="CC24" s="357"/>
      <c r="CD24" s="357"/>
      <c r="CE24" s="357"/>
      <c r="CF24" s="357">
        <v>12</v>
      </c>
      <c r="CG24" s="357"/>
      <c r="CH24" s="357"/>
      <c r="CI24" s="357"/>
      <c r="CJ24" s="357"/>
      <c r="CK24" s="357"/>
      <c r="CL24" s="357">
        <v>13</v>
      </c>
      <c r="CM24" s="357"/>
      <c r="CN24" s="357"/>
      <c r="CO24" s="357"/>
      <c r="CP24" s="357"/>
      <c r="CQ24" s="357"/>
      <c r="CR24" s="357"/>
      <c r="CS24" s="357">
        <v>14</v>
      </c>
      <c r="CT24" s="357"/>
      <c r="CU24" s="357"/>
      <c r="CV24" s="357"/>
      <c r="CW24" s="357"/>
      <c r="CX24" s="357"/>
      <c r="CY24" s="357"/>
      <c r="CZ24" s="357">
        <v>15</v>
      </c>
      <c r="DA24" s="357"/>
      <c r="DB24" s="357"/>
      <c r="DC24" s="357"/>
      <c r="DD24" s="357"/>
      <c r="DE24" s="357"/>
      <c r="DF24" s="357"/>
      <c r="DG24" s="357">
        <v>16</v>
      </c>
      <c r="DH24" s="357"/>
      <c r="DI24" s="357"/>
      <c r="DJ24" s="357"/>
      <c r="DK24" s="357"/>
      <c r="DL24" s="357"/>
      <c r="DM24" s="357"/>
      <c r="DN24" s="357">
        <v>17</v>
      </c>
      <c r="DO24" s="357"/>
      <c r="DP24" s="357"/>
      <c r="DQ24" s="357"/>
      <c r="DR24" s="357"/>
      <c r="DS24" s="357"/>
      <c r="DT24" s="357"/>
    </row>
    <row r="25" spans="1:125" s="19" customFormat="1" ht="27.75" customHeight="1">
      <c r="A25" s="306">
        <v>1</v>
      </c>
      <c r="B25" s="307"/>
      <c r="C25" s="308"/>
      <c r="D25" s="124" t="s">
        <v>509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338" t="s">
        <v>511</v>
      </c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4" t="s">
        <v>512</v>
      </c>
      <c r="AA25" s="335"/>
      <c r="AB25" s="335"/>
      <c r="AC25" s="335"/>
      <c r="AD25" s="335"/>
      <c r="AE25" s="335"/>
      <c r="AF25" s="335"/>
      <c r="AG25" s="335"/>
      <c r="AH25" s="335"/>
      <c r="AI25" s="335"/>
      <c r="AJ25" s="336"/>
      <c r="AK25" s="159" t="s">
        <v>519</v>
      </c>
      <c r="AL25" s="239"/>
      <c r="AM25" s="239"/>
      <c r="AN25" s="239"/>
      <c r="AO25" s="239"/>
      <c r="AP25" s="239"/>
      <c r="AQ25" s="240"/>
      <c r="AR25" s="124">
        <v>110</v>
      </c>
      <c r="AS25" s="125"/>
      <c r="AT25" s="125"/>
      <c r="AU25" s="125"/>
      <c r="AV25" s="125"/>
      <c r="AW25" s="126"/>
      <c r="AX25" s="159" t="s">
        <v>12</v>
      </c>
      <c r="AY25" s="239"/>
      <c r="AZ25" s="239"/>
      <c r="BA25" s="239"/>
      <c r="BB25" s="239"/>
      <c r="BC25" s="239"/>
      <c r="BD25" s="240"/>
      <c r="BE25" s="124" t="s">
        <v>12</v>
      </c>
      <c r="BF25" s="125"/>
      <c r="BG25" s="125"/>
      <c r="BH25" s="125"/>
      <c r="BI25" s="125"/>
      <c r="BJ25" s="125"/>
      <c r="BK25" s="126"/>
      <c r="BL25" s="72"/>
      <c r="BM25" s="343">
        <v>6</v>
      </c>
      <c r="BN25" s="344"/>
      <c r="BO25" s="344"/>
      <c r="BP25" s="344"/>
      <c r="BQ25" s="344"/>
      <c r="BR25" s="344"/>
      <c r="BS25" s="345"/>
      <c r="BT25" s="340">
        <v>0</v>
      </c>
      <c r="BU25" s="341"/>
      <c r="BV25" s="341"/>
      <c r="BW25" s="341"/>
      <c r="BX25" s="341"/>
      <c r="BY25" s="342"/>
      <c r="BZ25" s="343">
        <v>3</v>
      </c>
      <c r="CA25" s="344"/>
      <c r="CB25" s="344"/>
      <c r="CC25" s="344"/>
      <c r="CD25" s="344"/>
      <c r="CE25" s="345"/>
      <c r="CF25" s="343">
        <v>3</v>
      </c>
      <c r="CG25" s="344"/>
      <c r="CH25" s="344"/>
      <c r="CI25" s="344"/>
      <c r="CJ25" s="344"/>
      <c r="CK25" s="345"/>
      <c r="CL25" s="340">
        <v>0</v>
      </c>
      <c r="CM25" s="341"/>
      <c r="CN25" s="341"/>
      <c r="CO25" s="341"/>
      <c r="CP25" s="341"/>
      <c r="CQ25" s="341"/>
      <c r="CR25" s="342"/>
      <c r="CS25" s="340">
        <v>0</v>
      </c>
      <c r="CT25" s="341"/>
      <c r="CU25" s="341"/>
      <c r="CV25" s="341"/>
      <c r="CW25" s="341"/>
      <c r="CX25" s="341"/>
      <c r="CY25" s="342"/>
      <c r="CZ25" s="343">
        <v>6</v>
      </c>
      <c r="DA25" s="344"/>
      <c r="DB25" s="344"/>
      <c r="DC25" s="344"/>
      <c r="DD25" s="344"/>
      <c r="DE25" s="344"/>
      <c r="DF25" s="345"/>
      <c r="DG25" s="343">
        <v>0</v>
      </c>
      <c r="DH25" s="344"/>
      <c r="DI25" s="344"/>
      <c r="DJ25" s="344"/>
      <c r="DK25" s="344"/>
      <c r="DL25" s="344"/>
      <c r="DM25" s="345"/>
      <c r="DN25" s="343">
        <v>0</v>
      </c>
      <c r="DO25" s="344"/>
      <c r="DP25" s="344"/>
      <c r="DQ25" s="344"/>
      <c r="DR25" s="344"/>
      <c r="DS25" s="344"/>
      <c r="DT25" s="345"/>
      <c r="DU25" s="339">
        <v>3</v>
      </c>
    </row>
    <row r="26" spans="1:125" s="19" customFormat="1" ht="28.5" customHeight="1">
      <c r="A26" s="321">
        <v>2</v>
      </c>
      <c r="B26" s="322"/>
      <c r="C26" s="323"/>
      <c r="D26" s="124" t="s">
        <v>509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6"/>
      <c r="O26" s="338" t="s">
        <v>518</v>
      </c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34" t="s">
        <v>513</v>
      </c>
      <c r="AA26" s="335"/>
      <c r="AB26" s="335"/>
      <c r="AC26" s="335"/>
      <c r="AD26" s="335"/>
      <c r="AE26" s="335"/>
      <c r="AF26" s="335"/>
      <c r="AG26" s="335"/>
      <c r="AH26" s="335"/>
      <c r="AI26" s="335"/>
      <c r="AJ26" s="336"/>
      <c r="AK26" s="159" t="s">
        <v>520</v>
      </c>
      <c r="AL26" s="239"/>
      <c r="AM26" s="239"/>
      <c r="AN26" s="239"/>
      <c r="AO26" s="239"/>
      <c r="AP26" s="239"/>
      <c r="AQ26" s="240"/>
      <c r="AR26" s="124">
        <v>110</v>
      </c>
      <c r="AS26" s="125"/>
      <c r="AT26" s="125"/>
      <c r="AU26" s="125"/>
      <c r="AV26" s="125"/>
      <c r="AW26" s="126"/>
      <c r="AX26" s="159" t="s">
        <v>12</v>
      </c>
      <c r="AY26" s="239"/>
      <c r="AZ26" s="239"/>
      <c r="BA26" s="239"/>
      <c r="BB26" s="239"/>
      <c r="BC26" s="239"/>
      <c r="BD26" s="240"/>
      <c r="BE26" s="124" t="s">
        <v>12</v>
      </c>
      <c r="BF26" s="125"/>
      <c r="BG26" s="125"/>
      <c r="BH26" s="125"/>
      <c r="BI26" s="125"/>
      <c r="BJ26" s="125"/>
      <c r="BK26" s="126"/>
      <c r="BL26" s="73"/>
      <c r="BM26" s="343">
        <v>6</v>
      </c>
      <c r="BN26" s="344"/>
      <c r="BO26" s="344"/>
      <c r="BP26" s="344"/>
      <c r="BQ26" s="344"/>
      <c r="BR26" s="344"/>
      <c r="BS26" s="345"/>
      <c r="BT26" s="340">
        <v>0</v>
      </c>
      <c r="BU26" s="341"/>
      <c r="BV26" s="341"/>
      <c r="BW26" s="341"/>
      <c r="BX26" s="341"/>
      <c r="BY26" s="342"/>
      <c r="BZ26" s="343">
        <v>3</v>
      </c>
      <c r="CA26" s="344"/>
      <c r="CB26" s="344"/>
      <c r="CC26" s="344"/>
      <c r="CD26" s="344"/>
      <c r="CE26" s="345"/>
      <c r="CF26" s="343">
        <v>3</v>
      </c>
      <c r="CG26" s="344"/>
      <c r="CH26" s="344"/>
      <c r="CI26" s="344"/>
      <c r="CJ26" s="344"/>
      <c r="CK26" s="345"/>
      <c r="CL26" s="340">
        <v>0</v>
      </c>
      <c r="CM26" s="341"/>
      <c r="CN26" s="341"/>
      <c r="CO26" s="341"/>
      <c r="CP26" s="341"/>
      <c r="CQ26" s="341"/>
      <c r="CR26" s="342"/>
      <c r="CS26" s="340">
        <v>0</v>
      </c>
      <c r="CT26" s="341"/>
      <c r="CU26" s="341"/>
      <c r="CV26" s="341"/>
      <c r="CW26" s="341"/>
      <c r="CX26" s="341"/>
      <c r="CY26" s="342"/>
      <c r="CZ26" s="343">
        <v>6</v>
      </c>
      <c r="DA26" s="344"/>
      <c r="DB26" s="344"/>
      <c r="DC26" s="344"/>
      <c r="DD26" s="344"/>
      <c r="DE26" s="344"/>
      <c r="DF26" s="345"/>
      <c r="DG26" s="343">
        <v>0</v>
      </c>
      <c r="DH26" s="344"/>
      <c r="DI26" s="344"/>
      <c r="DJ26" s="344"/>
      <c r="DK26" s="344"/>
      <c r="DL26" s="344"/>
      <c r="DM26" s="345"/>
      <c r="DN26" s="343">
        <v>0</v>
      </c>
      <c r="DO26" s="344"/>
      <c r="DP26" s="344"/>
      <c r="DQ26" s="344"/>
      <c r="DR26" s="344"/>
      <c r="DS26" s="344"/>
      <c r="DT26" s="345"/>
      <c r="DU26" s="339"/>
    </row>
    <row r="27" spans="1:125" s="19" customFormat="1" ht="18" customHeight="1">
      <c r="A27" s="306">
        <v>3</v>
      </c>
      <c r="B27" s="307"/>
      <c r="C27" s="308"/>
      <c r="D27" s="196" t="s">
        <v>386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338" t="s">
        <v>387</v>
      </c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4" t="s">
        <v>492</v>
      </c>
      <c r="AA27" s="335"/>
      <c r="AB27" s="335"/>
      <c r="AC27" s="335"/>
      <c r="AD27" s="335"/>
      <c r="AE27" s="335"/>
      <c r="AF27" s="335"/>
      <c r="AG27" s="335"/>
      <c r="AH27" s="335"/>
      <c r="AI27" s="335"/>
      <c r="AJ27" s="336"/>
      <c r="AK27" s="268" t="s">
        <v>12</v>
      </c>
      <c r="AL27" s="330"/>
      <c r="AM27" s="330"/>
      <c r="AN27" s="330"/>
      <c r="AO27" s="330"/>
      <c r="AP27" s="330"/>
      <c r="AQ27" s="331"/>
      <c r="AR27" s="153" t="s">
        <v>12</v>
      </c>
      <c r="AS27" s="154"/>
      <c r="AT27" s="154"/>
      <c r="AU27" s="154"/>
      <c r="AV27" s="154"/>
      <c r="AW27" s="155"/>
      <c r="AX27" s="268" t="s">
        <v>12</v>
      </c>
      <c r="AY27" s="330"/>
      <c r="AZ27" s="330"/>
      <c r="BA27" s="330"/>
      <c r="BB27" s="330"/>
      <c r="BC27" s="330"/>
      <c r="BD27" s="331"/>
      <c r="BE27" s="153" t="s">
        <v>12</v>
      </c>
      <c r="BF27" s="154"/>
      <c r="BG27" s="154"/>
      <c r="BH27" s="154"/>
      <c r="BI27" s="154"/>
      <c r="BJ27" s="154"/>
      <c r="BK27" s="155"/>
      <c r="BL27" s="62"/>
      <c r="BM27" s="332">
        <v>4</v>
      </c>
      <c r="BN27" s="332"/>
      <c r="BO27" s="332"/>
      <c r="BP27" s="332"/>
      <c r="BQ27" s="332"/>
      <c r="BR27" s="332"/>
      <c r="BS27" s="332"/>
      <c r="BT27" s="333">
        <v>0</v>
      </c>
      <c r="BU27" s="333"/>
      <c r="BV27" s="333"/>
      <c r="BW27" s="333"/>
      <c r="BX27" s="333"/>
      <c r="BY27" s="333"/>
      <c r="BZ27" s="332">
        <v>0</v>
      </c>
      <c r="CA27" s="332"/>
      <c r="CB27" s="332"/>
      <c r="CC27" s="332"/>
      <c r="CD27" s="332"/>
      <c r="CE27" s="332"/>
      <c r="CF27" s="332">
        <v>0</v>
      </c>
      <c r="CG27" s="332"/>
      <c r="CH27" s="332"/>
      <c r="CI27" s="332"/>
      <c r="CJ27" s="332"/>
      <c r="CK27" s="332"/>
      <c r="CL27" s="333">
        <v>0</v>
      </c>
      <c r="CM27" s="333"/>
      <c r="CN27" s="333"/>
      <c r="CO27" s="333"/>
      <c r="CP27" s="333"/>
      <c r="CQ27" s="333"/>
      <c r="CR27" s="333"/>
      <c r="CS27" s="333">
        <v>0</v>
      </c>
      <c r="CT27" s="333"/>
      <c r="CU27" s="333"/>
      <c r="CV27" s="333"/>
      <c r="CW27" s="333"/>
      <c r="CX27" s="333"/>
      <c r="CY27" s="333"/>
      <c r="CZ27" s="332">
        <v>0</v>
      </c>
      <c r="DA27" s="332"/>
      <c r="DB27" s="332"/>
      <c r="DC27" s="332"/>
      <c r="DD27" s="332"/>
      <c r="DE27" s="332"/>
      <c r="DF27" s="332"/>
      <c r="DG27" s="332">
        <v>0</v>
      </c>
      <c r="DH27" s="332"/>
      <c r="DI27" s="332"/>
      <c r="DJ27" s="332"/>
      <c r="DK27" s="332"/>
      <c r="DL27" s="332"/>
      <c r="DM27" s="332"/>
      <c r="DN27" s="332">
        <v>4</v>
      </c>
      <c r="DO27" s="332"/>
      <c r="DP27" s="332"/>
      <c r="DQ27" s="332"/>
      <c r="DR27" s="332"/>
      <c r="DS27" s="332"/>
      <c r="DT27" s="332"/>
      <c r="DU27" s="67">
        <v>1</v>
      </c>
    </row>
    <row r="28" spans="1:125" s="19" customFormat="1" ht="18" customHeight="1">
      <c r="A28" s="306">
        <v>4</v>
      </c>
      <c r="B28" s="307"/>
      <c r="C28" s="308"/>
      <c r="D28" s="196" t="s">
        <v>386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338" t="s">
        <v>387</v>
      </c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4" t="s">
        <v>492</v>
      </c>
      <c r="AA28" s="335"/>
      <c r="AB28" s="335"/>
      <c r="AC28" s="335"/>
      <c r="AD28" s="335"/>
      <c r="AE28" s="335"/>
      <c r="AF28" s="335"/>
      <c r="AG28" s="335"/>
      <c r="AH28" s="335"/>
      <c r="AI28" s="335"/>
      <c r="AJ28" s="336"/>
      <c r="AK28" s="268" t="s">
        <v>506</v>
      </c>
      <c r="AL28" s="330"/>
      <c r="AM28" s="330"/>
      <c r="AN28" s="330"/>
      <c r="AO28" s="330"/>
      <c r="AP28" s="330"/>
      <c r="AQ28" s="331"/>
      <c r="AR28" s="153">
        <v>10</v>
      </c>
      <c r="AS28" s="154"/>
      <c r="AT28" s="154"/>
      <c r="AU28" s="154"/>
      <c r="AV28" s="154"/>
      <c r="AW28" s="155"/>
      <c r="AX28" s="268" t="s">
        <v>12</v>
      </c>
      <c r="AY28" s="330"/>
      <c r="AZ28" s="330"/>
      <c r="BA28" s="330"/>
      <c r="BB28" s="330"/>
      <c r="BC28" s="330"/>
      <c r="BD28" s="331"/>
      <c r="BE28" s="153" t="s">
        <v>12</v>
      </c>
      <c r="BF28" s="154"/>
      <c r="BG28" s="154"/>
      <c r="BH28" s="154"/>
      <c r="BI28" s="154"/>
      <c r="BJ28" s="154"/>
      <c r="BK28" s="155"/>
      <c r="BL28" s="62"/>
      <c r="BM28" s="332">
        <v>3</v>
      </c>
      <c r="BN28" s="332"/>
      <c r="BO28" s="332"/>
      <c r="BP28" s="332"/>
      <c r="BQ28" s="332"/>
      <c r="BR28" s="332"/>
      <c r="BS28" s="332"/>
      <c r="BT28" s="333">
        <v>0</v>
      </c>
      <c r="BU28" s="333"/>
      <c r="BV28" s="333"/>
      <c r="BW28" s="333"/>
      <c r="BX28" s="333"/>
      <c r="BY28" s="333"/>
      <c r="BZ28" s="332">
        <v>0</v>
      </c>
      <c r="CA28" s="332"/>
      <c r="CB28" s="332"/>
      <c r="CC28" s="332"/>
      <c r="CD28" s="332"/>
      <c r="CE28" s="332"/>
      <c r="CF28" s="332">
        <v>3</v>
      </c>
      <c r="CG28" s="332"/>
      <c r="CH28" s="332"/>
      <c r="CI28" s="332"/>
      <c r="CJ28" s="332"/>
      <c r="CK28" s="332"/>
      <c r="CL28" s="333">
        <v>0</v>
      </c>
      <c r="CM28" s="333"/>
      <c r="CN28" s="333"/>
      <c r="CO28" s="333"/>
      <c r="CP28" s="333"/>
      <c r="CQ28" s="333"/>
      <c r="CR28" s="333"/>
      <c r="CS28" s="333">
        <v>0</v>
      </c>
      <c r="CT28" s="333"/>
      <c r="CU28" s="333"/>
      <c r="CV28" s="333"/>
      <c r="CW28" s="333"/>
      <c r="CX28" s="333"/>
      <c r="CY28" s="333"/>
      <c r="CZ28" s="332">
        <v>0</v>
      </c>
      <c r="DA28" s="332"/>
      <c r="DB28" s="332"/>
      <c r="DC28" s="332"/>
      <c r="DD28" s="332"/>
      <c r="DE28" s="332"/>
      <c r="DF28" s="332"/>
      <c r="DG28" s="332">
        <v>3</v>
      </c>
      <c r="DH28" s="332"/>
      <c r="DI28" s="332"/>
      <c r="DJ28" s="332"/>
      <c r="DK28" s="332"/>
      <c r="DL28" s="332"/>
      <c r="DM28" s="332"/>
      <c r="DN28" s="332">
        <v>0</v>
      </c>
      <c r="DO28" s="332"/>
      <c r="DP28" s="332"/>
      <c r="DQ28" s="332"/>
      <c r="DR28" s="332"/>
      <c r="DS28" s="332"/>
      <c r="DT28" s="332"/>
    </row>
    <row r="29" spans="1:125" s="19" customFormat="1" ht="18" customHeight="1">
      <c r="A29" s="321">
        <v>5</v>
      </c>
      <c r="B29" s="322"/>
      <c r="C29" s="323"/>
      <c r="D29" s="196" t="s">
        <v>386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338" t="s">
        <v>387</v>
      </c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4" t="s">
        <v>492</v>
      </c>
      <c r="AA29" s="335"/>
      <c r="AB29" s="335"/>
      <c r="AC29" s="335"/>
      <c r="AD29" s="335"/>
      <c r="AE29" s="335"/>
      <c r="AF29" s="335"/>
      <c r="AG29" s="335"/>
      <c r="AH29" s="335"/>
      <c r="AI29" s="335"/>
      <c r="AJ29" s="336"/>
      <c r="AK29" s="268" t="s">
        <v>507</v>
      </c>
      <c r="AL29" s="330"/>
      <c r="AM29" s="330"/>
      <c r="AN29" s="330"/>
      <c r="AO29" s="330"/>
      <c r="AP29" s="330"/>
      <c r="AQ29" s="331"/>
      <c r="AR29" s="153">
        <v>10</v>
      </c>
      <c r="AS29" s="154"/>
      <c r="AT29" s="154"/>
      <c r="AU29" s="154"/>
      <c r="AV29" s="154"/>
      <c r="AW29" s="155"/>
      <c r="AX29" s="268" t="s">
        <v>12</v>
      </c>
      <c r="AY29" s="330"/>
      <c r="AZ29" s="330"/>
      <c r="BA29" s="330"/>
      <c r="BB29" s="330"/>
      <c r="BC29" s="330"/>
      <c r="BD29" s="331"/>
      <c r="BE29" s="153" t="s">
        <v>12</v>
      </c>
      <c r="BF29" s="154"/>
      <c r="BG29" s="154"/>
      <c r="BH29" s="154"/>
      <c r="BI29" s="154"/>
      <c r="BJ29" s="154"/>
      <c r="BK29" s="155"/>
      <c r="BL29" s="62"/>
      <c r="BM29" s="332">
        <v>3</v>
      </c>
      <c r="BN29" s="332"/>
      <c r="BO29" s="332"/>
      <c r="BP29" s="332"/>
      <c r="BQ29" s="332"/>
      <c r="BR29" s="332"/>
      <c r="BS29" s="332"/>
      <c r="BT29" s="333">
        <v>0</v>
      </c>
      <c r="BU29" s="333"/>
      <c r="BV29" s="333"/>
      <c r="BW29" s="333"/>
      <c r="BX29" s="333"/>
      <c r="BY29" s="333"/>
      <c r="BZ29" s="332">
        <v>0</v>
      </c>
      <c r="CA29" s="332"/>
      <c r="CB29" s="332"/>
      <c r="CC29" s="332"/>
      <c r="CD29" s="332"/>
      <c r="CE29" s="332"/>
      <c r="CF29" s="332">
        <v>3</v>
      </c>
      <c r="CG29" s="332"/>
      <c r="CH29" s="332"/>
      <c r="CI29" s="332"/>
      <c r="CJ29" s="332"/>
      <c r="CK29" s="332"/>
      <c r="CL29" s="333">
        <v>0</v>
      </c>
      <c r="CM29" s="333"/>
      <c r="CN29" s="333"/>
      <c r="CO29" s="333"/>
      <c r="CP29" s="333"/>
      <c r="CQ29" s="333"/>
      <c r="CR29" s="333"/>
      <c r="CS29" s="333">
        <v>0</v>
      </c>
      <c r="CT29" s="333"/>
      <c r="CU29" s="333"/>
      <c r="CV29" s="333"/>
      <c r="CW29" s="333"/>
      <c r="CX29" s="333"/>
      <c r="CY29" s="333"/>
      <c r="CZ29" s="332">
        <v>0</v>
      </c>
      <c r="DA29" s="332"/>
      <c r="DB29" s="332"/>
      <c r="DC29" s="332"/>
      <c r="DD29" s="332"/>
      <c r="DE29" s="332"/>
      <c r="DF29" s="332"/>
      <c r="DG29" s="332">
        <v>3</v>
      </c>
      <c r="DH29" s="332"/>
      <c r="DI29" s="332"/>
      <c r="DJ29" s="332"/>
      <c r="DK29" s="332"/>
      <c r="DL29" s="332"/>
      <c r="DM29" s="332"/>
      <c r="DN29" s="332">
        <v>0</v>
      </c>
      <c r="DO29" s="332"/>
      <c r="DP29" s="332"/>
      <c r="DQ29" s="332"/>
      <c r="DR29" s="332"/>
      <c r="DS29" s="332"/>
      <c r="DT29" s="332"/>
    </row>
    <row r="30" spans="1:125" s="19" customFormat="1" ht="18" customHeight="1">
      <c r="A30" s="306">
        <v>6</v>
      </c>
      <c r="B30" s="307"/>
      <c r="C30" s="308"/>
      <c r="D30" s="196" t="s">
        <v>386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338" t="s">
        <v>387</v>
      </c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4" t="s">
        <v>491</v>
      </c>
      <c r="AA30" s="335"/>
      <c r="AB30" s="335"/>
      <c r="AC30" s="335"/>
      <c r="AD30" s="335"/>
      <c r="AE30" s="335"/>
      <c r="AF30" s="335"/>
      <c r="AG30" s="335"/>
      <c r="AH30" s="335"/>
      <c r="AI30" s="335"/>
      <c r="AJ30" s="336"/>
      <c r="AK30" s="268" t="s">
        <v>12</v>
      </c>
      <c r="AL30" s="330"/>
      <c r="AM30" s="330"/>
      <c r="AN30" s="330"/>
      <c r="AO30" s="330"/>
      <c r="AP30" s="330"/>
      <c r="AQ30" s="331"/>
      <c r="AR30" s="153" t="s">
        <v>12</v>
      </c>
      <c r="AS30" s="154"/>
      <c r="AT30" s="154"/>
      <c r="AU30" s="154"/>
      <c r="AV30" s="154"/>
      <c r="AW30" s="155"/>
      <c r="AX30" s="268" t="s">
        <v>12</v>
      </c>
      <c r="AY30" s="330"/>
      <c r="AZ30" s="330"/>
      <c r="BA30" s="330"/>
      <c r="BB30" s="330"/>
      <c r="BC30" s="330"/>
      <c r="BD30" s="331"/>
      <c r="BE30" s="153" t="s">
        <v>12</v>
      </c>
      <c r="BF30" s="154"/>
      <c r="BG30" s="154"/>
      <c r="BH30" s="154"/>
      <c r="BI30" s="154"/>
      <c r="BJ30" s="154"/>
      <c r="BK30" s="155"/>
      <c r="BL30" s="62"/>
      <c r="BM30" s="332">
        <v>3</v>
      </c>
      <c r="BN30" s="332"/>
      <c r="BO30" s="332"/>
      <c r="BP30" s="332"/>
      <c r="BQ30" s="332"/>
      <c r="BR30" s="332"/>
      <c r="BS30" s="332"/>
      <c r="BT30" s="333">
        <v>0</v>
      </c>
      <c r="BU30" s="333"/>
      <c r="BV30" s="333"/>
      <c r="BW30" s="333"/>
      <c r="BX30" s="333"/>
      <c r="BY30" s="333"/>
      <c r="BZ30" s="332">
        <v>3</v>
      </c>
      <c r="CA30" s="332"/>
      <c r="CB30" s="332"/>
      <c r="CC30" s="332"/>
      <c r="CD30" s="332"/>
      <c r="CE30" s="332"/>
      <c r="CF30" s="332">
        <v>0</v>
      </c>
      <c r="CG30" s="332"/>
      <c r="CH30" s="332"/>
      <c r="CI30" s="332"/>
      <c r="CJ30" s="332"/>
      <c r="CK30" s="332"/>
      <c r="CL30" s="333">
        <v>0</v>
      </c>
      <c r="CM30" s="333"/>
      <c r="CN30" s="333"/>
      <c r="CO30" s="333"/>
      <c r="CP30" s="333"/>
      <c r="CQ30" s="333"/>
      <c r="CR30" s="333"/>
      <c r="CS30" s="333">
        <v>0</v>
      </c>
      <c r="CT30" s="333"/>
      <c r="CU30" s="333"/>
      <c r="CV30" s="333"/>
      <c r="CW30" s="333"/>
      <c r="CX30" s="333"/>
      <c r="CY30" s="333"/>
      <c r="CZ30" s="332">
        <v>3</v>
      </c>
      <c r="DA30" s="332"/>
      <c r="DB30" s="332"/>
      <c r="DC30" s="332"/>
      <c r="DD30" s="332"/>
      <c r="DE30" s="332"/>
      <c r="DF30" s="332"/>
      <c r="DG30" s="332">
        <v>0</v>
      </c>
      <c r="DH30" s="332"/>
      <c r="DI30" s="332"/>
      <c r="DJ30" s="332"/>
      <c r="DK30" s="332"/>
      <c r="DL30" s="332"/>
      <c r="DM30" s="332"/>
      <c r="DN30" s="332">
        <v>0</v>
      </c>
      <c r="DO30" s="332"/>
      <c r="DP30" s="332"/>
      <c r="DQ30" s="332"/>
      <c r="DR30" s="332"/>
      <c r="DS30" s="332"/>
      <c r="DT30" s="332"/>
    </row>
    <row r="31" spans="1:125" s="19" customFormat="1" ht="18" customHeight="1">
      <c r="A31" s="306">
        <v>7</v>
      </c>
      <c r="B31" s="307"/>
      <c r="C31" s="308"/>
      <c r="D31" s="196" t="s">
        <v>386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338" t="s">
        <v>387</v>
      </c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4" t="s">
        <v>515</v>
      </c>
      <c r="AA31" s="335"/>
      <c r="AB31" s="335"/>
      <c r="AC31" s="335"/>
      <c r="AD31" s="335"/>
      <c r="AE31" s="335"/>
      <c r="AF31" s="335"/>
      <c r="AG31" s="335"/>
      <c r="AH31" s="335"/>
      <c r="AI31" s="335"/>
      <c r="AJ31" s="336"/>
      <c r="AK31" s="268" t="s">
        <v>12</v>
      </c>
      <c r="AL31" s="330"/>
      <c r="AM31" s="330"/>
      <c r="AN31" s="330"/>
      <c r="AO31" s="330"/>
      <c r="AP31" s="330"/>
      <c r="AQ31" s="331"/>
      <c r="AR31" s="153" t="s">
        <v>12</v>
      </c>
      <c r="AS31" s="154"/>
      <c r="AT31" s="154"/>
      <c r="AU31" s="154"/>
      <c r="AV31" s="154"/>
      <c r="AW31" s="155"/>
      <c r="AX31" s="268" t="s">
        <v>12</v>
      </c>
      <c r="AY31" s="330"/>
      <c r="AZ31" s="330"/>
      <c r="BA31" s="330"/>
      <c r="BB31" s="330"/>
      <c r="BC31" s="330"/>
      <c r="BD31" s="331"/>
      <c r="BE31" s="153" t="s">
        <v>12</v>
      </c>
      <c r="BF31" s="154"/>
      <c r="BG31" s="154"/>
      <c r="BH31" s="154"/>
      <c r="BI31" s="154"/>
      <c r="BJ31" s="154"/>
      <c r="BK31" s="155"/>
      <c r="BL31" s="62"/>
      <c r="BM31" s="332">
        <v>3</v>
      </c>
      <c r="BN31" s="332"/>
      <c r="BO31" s="332"/>
      <c r="BP31" s="332"/>
      <c r="BQ31" s="332"/>
      <c r="BR31" s="332"/>
      <c r="BS31" s="332"/>
      <c r="BT31" s="333">
        <v>0</v>
      </c>
      <c r="BU31" s="333"/>
      <c r="BV31" s="333"/>
      <c r="BW31" s="333"/>
      <c r="BX31" s="333"/>
      <c r="BY31" s="333"/>
      <c r="BZ31" s="332">
        <v>1</v>
      </c>
      <c r="CA31" s="332"/>
      <c r="CB31" s="332"/>
      <c r="CC31" s="332"/>
      <c r="CD31" s="332"/>
      <c r="CE31" s="332"/>
      <c r="CF31" s="332">
        <v>2</v>
      </c>
      <c r="CG31" s="332"/>
      <c r="CH31" s="332"/>
      <c r="CI31" s="332"/>
      <c r="CJ31" s="332"/>
      <c r="CK31" s="332"/>
      <c r="CL31" s="333">
        <v>0</v>
      </c>
      <c r="CM31" s="333"/>
      <c r="CN31" s="333"/>
      <c r="CO31" s="333"/>
      <c r="CP31" s="333"/>
      <c r="CQ31" s="333"/>
      <c r="CR31" s="333"/>
      <c r="CS31" s="333">
        <v>0</v>
      </c>
      <c r="CT31" s="333"/>
      <c r="CU31" s="333"/>
      <c r="CV31" s="333"/>
      <c r="CW31" s="333"/>
      <c r="CX31" s="333"/>
      <c r="CY31" s="333"/>
      <c r="CZ31" s="332">
        <v>3</v>
      </c>
      <c r="DA31" s="332"/>
      <c r="DB31" s="332"/>
      <c r="DC31" s="332"/>
      <c r="DD31" s="332"/>
      <c r="DE31" s="332"/>
      <c r="DF31" s="332"/>
      <c r="DG31" s="332">
        <v>0</v>
      </c>
      <c r="DH31" s="332"/>
      <c r="DI31" s="332"/>
      <c r="DJ31" s="332"/>
      <c r="DK31" s="332"/>
      <c r="DL31" s="332"/>
      <c r="DM31" s="332"/>
      <c r="DN31" s="332">
        <v>0</v>
      </c>
      <c r="DO31" s="332"/>
      <c r="DP31" s="332"/>
      <c r="DQ31" s="332"/>
      <c r="DR31" s="332"/>
      <c r="DS31" s="332"/>
      <c r="DT31" s="332"/>
    </row>
    <row r="32" spans="1:125" s="19" customFormat="1" ht="18" customHeight="1">
      <c r="A32" s="321">
        <v>8</v>
      </c>
      <c r="B32" s="322"/>
      <c r="C32" s="323"/>
      <c r="D32" s="196" t="s">
        <v>386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338" t="s">
        <v>387</v>
      </c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4" t="s">
        <v>516</v>
      </c>
      <c r="AA32" s="335"/>
      <c r="AB32" s="335"/>
      <c r="AC32" s="335"/>
      <c r="AD32" s="335"/>
      <c r="AE32" s="335"/>
      <c r="AF32" s="335"/>
      <c r="AG32" s="335"/>
      <c r="AH32" s="335"/>
      <c r="AI32" s="335"/>
      <c r="AJ32" s="336"/>
      <c r="AK32" s="268" t="s">
        <v>12</v>
      </c>
      <c r="AL32" s="330"/>
      <c r="AM32" s="330"/>
      <c r="AN32" s="330"/>
      <c r="AO32" s="330"/>
      <c r="AP32" s="330"/>
      <c r="AQ32" s="331"/>
      <c r="AR32" s="153" t="s">
        <v>12</v>
      </c>
      <c r="AS32" s="154"/>
      <c r="AT32" s="154"/>
      <c r="AU32" s="154"/>
      <c r="AV32" s="154"/>
      <c r="AW32" s="155"/>
      <c r="AX32" s="268" t="s">
        <v>12</v>
      </c>
      <c r="AY32" s="330"/>
      <c r="AZ32" s="330"/>
      <c r="BA32" s="330"/>
      <c r="BB32" s="330"/>
      <c r="BC32" s="330"/>
      <c r="BD32" s="331"/>
      <c r="BE32" s="153" t="s">
        <v>12</v>
      </c>
      <c r="BF32" s="154"/>
      <c r="BG32" s="154"/>
      <c r="BH32" s="154"/>
      <c r="BI32" s="154"/>
      <c r="BJ32" s="154"/>
      <c r="BK32" s="155"/>
      <c r="BL32" s="62"/>
      <c r="BM32" s="332">
        <v>1</v>
      </c>
      <c r="BN32" s="332"/>
      <c r="BO32" s="332"/>
      <c r="BP32" s="332"/>
      <c r="BQ32" s="332"/>
      <c r="BR32" s="332"/>
      <c r="BS32" s="332"/>
      <c r="BT32" s="333">
        <v>0</v>
      </c>
      <c r="BU32" s="333"/>
      <c r="BV32" s="333"/>
      <c r="BW32" s="333"/>
      <c r="BX32" s="333"/>
      <c r="BY32" s="333"/>
      <c r="BZ32" s="332">
        <v>1</v>
      </c>
      <c r="CA32" s="332"/>
      <c r="CB32" s="332"/>
      <c r="CC32" s="332"/>
      <c r="CD32" s="332"/>
      <c r="CE32" s="332"/>
      <c r="CF32" s="332">
        <v>0</v>
      </c>
      <c r="CG32" s="332"/>
      <c r="CH32" s="332"/>
      <c r="CI32" s="332"/>
      <c r="CJ32" s="332"/>
      <c r="CK32" s="332"/>
      <c r="CL32" s="333">
        <v>0</v>
      </c>
      <c r="CM32" s="333"/>
      <c r="CN32" s="333"/>
      <c r="CO32" s="333"/>
      <c r="CP32" s="333"/>
      <c r="CQ32" s="333"/>
      <c r="CR32" s="333"/>
      <c r="CS32" s="333">
        <v>0</v>
      </c>
      <c r="CT32" s="333"/>
      <c r="CU32" s="333"/>
      <c r="CV32" s="333"/>
      <c r="CW32" s="333"/>
      <c r="CX32" s="333"/>
      <c r="CY32" s="333"/>
      <c r="CZ32" s="332">
        <v>1</v>
      </c>
      <c r="DA32" s="332"/>
      <c r="DB32" s="332"/>
      <c r="DC32" s="332"/>
      <c r="DD32" s="332"/>
      <c r="DE32" s="332"/>
      <c r="DF32" s="332"/>
      <c r="DG32" s="332">
        <v>0</v>
      </c>
      <c r="DH32" s="332"/>
      <c r="DI32" s="332"/>
      <c r="DJ32" s="332"/>
      <c r="DK32" s="332"/>
      <c r="DL32" s="332"/>
      <c r="DM32" s="332"/>
      <c r="DN32" s="332">
        <v>0</v>
      </c>
      <c r="DO32" s="332"/>
      <c r="DP32" s="332"/>
      <c r="DQ32" s="332"/>
      <c r="DR32" s="332"/>
      <c r="DS32" s="332"/>
      <c r="DT32" s="332"/>
    </row>
    <row r="33" spans="1:125" s="19" customFormat="1" ht="19.5" customHeight="1">
      <c r="A33" s="306">
        <v>9</v>
      </c>
      <c r="B33" s="307"/>
      <c r="C33" s="308"/>
      <c r="D33" s="196" t="s">
        <v>386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338" t="s">
        <v>387</v>
      </c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4" t="s">
        <v>517</v>
      </c>
      <c r="AA33" s="335"/>
      <c r="AB33" s="335"/>
      <c r="AC33" s="335"/>
      <c r="AD33" s="335"/>
      <c r="AE33" s="335"/>
      <c r="AF33" s="335"/>
      <c r="AG33" s="335"/>
      <c r="AH33" s="335"/>
      <c r="AI33" s="335"/>
      <c r="AJ33" s="336"/>
      <c r="AK33" s="268" t="s">
        <v>12</v>
      </c>
      <c r="AL33" s="330"/>
      <c r="AM33" s="330"/>
      <c r="AN33" s="330"/>
      <c r="AO33" s="330"/>
      <c r="AP33" s="330"/>
      <c r="AQ33" s="331"/>
      <c r="AR33" s="153" t="s">
        <v>12</v>
      </c>
      <c r="AS33" s="154"/>
      <c r="AT33" s="154"/>
      <c r="AU33" s="154"/>
      <c r="AV33" s="154"/>
      <c r="AW33" s="155"/>
      <c r="AX33" s="268" t="s">
        <v>12</v>
      </c>
      <c r="AY33" s="330"/>
      <c r="AZ33" s="330"/>
      <c r="BA33" s="330"/>
      <c r="BB33" s="330"/>
      <c r="BC33" s="330"/>
      <c r="BD33" s="331"/>
      <c r="BE33" s="153" t="s">
        <v>12</v>
      </c>
      <c r="BF33" s="154"/>
      <c r="BG33" s="154"/>
      <c r="BH33" s="154"/>
      <c r="BI33" s="154"/>
      <c r="BJ33" s="154"/>
      <c r="BK33" s="155"/>
      <c r="BL33" s="62"/>
      <c r="BM33" s="332">
        <v>2</v>
      </c>
      <c r="BN33" s="332"/>
      <c r="BO33" s="332"/>
      <c r="BP33" s="332"/>
      <c r="BQ33" s="332"/>
      <c r="BR33" s="332"/>
      <c r="BS33" s="332"/>
      <c r="BT33" s="333">
        <v>0</v>
      </c>
      <c r="BU33" s="333"/>
      <c r="BV33" s="333"/>
      <c r="BW33" s="333"/>
      <c r="BX33" s="333"/>
      <c r="BY33" s="333"/>
      <c r="BZ33" s="332">
        <v>1</v>
      </c>
      <c r="CA33" s="332"/>
      <c r="CB33" s="332"/>
      <c r="CC33" s="332"/>
      <c r="CD33" s="332"/>
      <c r="CE33" s="332"/>
      <c r="CF33" s="332">
        <v>1</v>
      </c>
      <c r="CG33" s="332"/>
      <c r="CH33" s="332"/>
      <c r="CI33" s="332"/>
      <c r="CJ33" s="332"/>
      <c r="CK33" s="332"/>
      <c r="CL33" s="333">
        <v>0</v>
      </c>
      <c r="CM33" s="333"/>
      <c r="CN33" s="333"/>
      <c r="CO33" s="333"/>
      <c r="CP33" s="333"/>
      <c r="CQ33" s="333"/>
      <c r="CR33" s="333"/>
      <c r="CS33" s="333">
        <v>0</v>
      </c>
      <c r="CT33" s="333"/>
      <c r="CU33" s="333"/>
      <c r="CV33" s="333"/>
      <c r="CW33" s="333"/>
      <c r="CX33" s="333"/>
      <c r="CY33" s="333"/>
      <c r="CZ33" s="332">
        <v>2</v>
      </c>
      <c r="DA33" s="332"/>
      <c r="DB33" s="332"/>
      <c r="DC33" s="332"/>
      <c r="DD33" s="332"/>
      <c r="DE33" s="332"/>
      <c r="DF33" s="332"/>
      <c r="DG33" s="332">
        <v>0</v>
      </c>
      <c r="DH33" s="332"/>
      <c r="DI33" s="332"/>
      <c r="DJ33" s="332"/>
      <c r="DK33" s="332"/>
      <c r="DL33" s="332"/>
      <c r="DM33" s="332"/>
      <c r="DN33" s="332">
        <v>0</v>
      </c>
      <c r="DO33" s="332"/>
      <c r="DP33" s="332"/>
      <c r="DQ33" s="332"/>
      <c r="DR33" s="332"/>
      <c r="DS33" s="332"/>
      <c r="DT33" s="332"/>
    </row>
    <row r="34" spans="1:125" s="19" customFormat="1" ht="24" customHeight="1">
      <c r="A34" s="306">
        <v>10</v>
      </c>
      <c r="B34" s="307"/>
      <c r="C34" s="308"/>
      <c r="D34" s="196" t="s">
        <v>386</v>
      </c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338" t="s">
        <v>387</v>
      </c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4" t="s">
        <v>514</v>
      </c>
      <c r="AA34" s="335"/>
      <c r="AB34" s="335"/>
      <c r="AC34" s="335"/>
      <c r="AD34" s="335"/>
      <c r="AE34" s="335"/>
      <c r="AF34" s="335"/>
      <c r="AG34" s="335"/>
      <c r="AH34" s="335"/>
      <c r="AI34" s="335"/>
      <c r="AJ34" s="336"/>
      <c r="AK34" s="268" t="s">
        <v>12</v>
      </c>
      <c r="AL34" s="330"/>
      <c r="AM34" s="330"/>
      <c r="AN34" s="330"/>
      <c r="AO34" s="330"/>
      <c r="AP34" s="330"/>
      <c r="AQ34" s="331"/>
      <c r="AR34" s="153" t="s">
        <v>12</v>
      </c>
      <c r="AS34" s="154"/>
      <c r="AT34" s="154"/>
      <c r="AU34" s="154"/>
      <c r="AV34" s="154"/>
      <c r="AW34" s="155"/>
      <c r="AX34" s="268" t="s">
        <v>12</v>
      </c>
      <c r="AY34" s="330"/>
      <c r="AZ34" s="330"/>
      <c r="BA34" s="330"/>
      <c r="BB34" s="330"/>
      <c r="BC34" s="330"/>
      <c r="BD34" s="331"/>
      <c r="BE34" s="153" t="s">
        <v>12</v>
      </c>
      <c r="BF34" s="154"/>
      <c r="BG34" s="154"/>
      <c r="BH34" s="154"/>
      <c r="BI34" s="154"/>
      <c r="BJ34" s="154"/>
      <c r="BK34" s="155"/>
      <c r="BL34" s="62"/>
      <c r="BM34" s="332">
        <v>3</v>
      </c>
      <c r="BN34" s="332"/>
      <c r="BO34" s="332"/>
      <c r="BP34" s="332"/>
      <c r="BQ34" s="332"/>
      <c r="BR34" s="332"/>
      <c r="BS34" s="332"/>
      <c r="BT34" s="333">
        <v>0</v>
      </c>
      <c r="BU34" s="333"/>
      <c r="BV34" s="333"/>
      <c r="BW34" s="333"/>
      <c r="BX34" s="333"/>
      <c r="BY34" s="333"/>
      <c r="BZ34" s="332">
        <v>3</v>
      </c>
      <c r="CA34" s="332"/>
      <c r="CB34" s="332"/>
      <c r="CC34" s="332"/>
      <c r="CD34" s="332"/>
      <c r="CE34" s="332"/>
      <c r="CF34" s="332">
        <v>0</v>
      </c>
      <c r="CG34" s="332"/>
      <c r="CH34" s="332"/>
      <c r="CI34" s="332"/>
      <c r="CJ34" s="332"/>
      <c r="CK34" s="332"/>
      <c r="CL34" s="333">
        <v>0</v>
      </c>
      <c r="CM34" s="333"/>
      <c r="CN34" s="333"/>
      <c r="CO34" s="333"/>
      <c r="CP34" s="333"/>
      <c r="CQ34" s="333"/>
      <c r="CR34" s="333"/>
      <c r="CS34" s="333">
        <v>0</v>
      </c>
      <c r="CT34" s="333"/>
      <c r="CU34" s="333"/>
      <c r="CV34" s="333"/>
      <c r="CW34" s="333"/>
      <c r="CX34" s="333"/>
      <c r="CY34" s="333"/>
      <c r="CZ34" s="332">
        <v>3</v>
      </c>
      <c r="DA34" s="332"/>
      <c r="DB34" s="332"/>
      <c r="DC34" s="332"/>
      <c r="DD34" s="332"/>
      <c r="DE34" s="332"/>
      <c r="DF34" s="332"/>
      <c r="DG34" s="332">
        <v>0</v>
      </c>
      <c r="DH34" s="332"/>
      <c r="DI34" s="332"/>
      <c r="DJ34" s="332"/>
      <c r="DK34" s="332"/>
      <c r="DL34" s="332"/>
      <c r="DM34" s="332"/>
      <c r="DN34" s="332">
        <v>0</v>
      </c>
      <c r="DO34" s="332"/>
      <c r="DP34" s="332"/>
      <c r="DQ34" s="332"/>
      <c r="DR34" s="332"/>
      <c r="DS34" s="332"/>
      <c r="DT34" s="332"/>
    </row>
    <row r="35" spans="1:125" s="19" customFormat="1" ht="26.25" customHeight="1">
      <c r="A35" s="321">
        <v>11</v>
      </c>
      <c r="B35" s="322"/>
      <c r="C35" s="323"/>
      <c r="D35" s="196" t="s">
        <v>386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338" t="s">
        <v>387</v>
      </c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4" t="s">
        <v>521</v>
      </c>
      <c r="AA35" s="335"/>
      <c r="AB35" s="335"/>
      <c r="AC35" s="335"/>
      <c r="AD35" s="335"/>
      <c r="AE35" s="335"/>
      <c r="AF35" s="335"/>
      <c r="AG35" s="335"/>
      <c r="AH35" s="335"/>
      <c r="AI35" s="335"/>
      <c r="AJ35" s="336"/>
      <c r="AK35" s="268" t="s">
        <v>12</v>
      </c>
      <c r="AL35" s="330"/>
      <c r="AM35" s="330"/>
      <c r="AN35" s="330"/>
      <c r="AO35" s="330"/>
      <c r="AP35" s="330"/>
      <c r="AQ35" s="331"/>
      <c r="AR35" s="153" t="s">
        <v>12</v>
      </c>
      <c r="AS35" s="154"/>
      <c r="AT35" s="154"/>
      <c r="AU35" s="154"/>
      <c r="AV35" s="154"/>
      <c r="AW35" s="155"/>
      <c r="AX35" s="268" t="s">
        <v>12</v>
      </c>
      <c r="AY35" s="330"/>
      <c r="AZ35" s="330"/>
      <c r="BA35" s="330"/>
      <c r="BB35" s="330"/>
      <c r="BC35" s="330"/>
      <c r="BD35" s="331"/>
      <c r="BE35" s="153" t="s">
        <v>12</v>
      </c>
      <c r="BF35" s="154"/>
      <c r="BG35" s="154"/>
      <c r="BH35" s="154"/>
      <c r="BI35" s="154"/>
      <c r="BJ35" s="154"/>
      <c r="BK35" s="155"/>
      <c r="BL35" s="69"/>
      <c r="BM35" s="332">
        <v>3</v>
      </c>
      <c r="BN35" s="332"/>
      <c r="BO35" s="332"/>
      <c r="BP35" s="332"/>
      <c r="BQ35" s="332"/>
      <c r="BR35" s="332"/>
      <c r="BS35" s="332"/>
      <c r="BT35" s="333">
        <v>0</v>
      </c>
      <c r="BU35" s="333"/>
      <c r="BV35" s="333"/>
      <c r="BW35" s="333"/>
      <c r="BX35" s="333"/>
      <c r="BY35" s="333"/>
      <c r="BZ35" s="332">
        <v>0</v>
      </c>
      <c r="CA35" s="332"/>
      <c r="CB35" s="332"/>
      <c r="CC35" s="332"/>
      <c r="CD35" s="332"/>
      <c r="CE35" s="332"/>
      <c r="CF35" s="332">
        <v>3</v>
      </c>
      <c r="CG35" s="332"/>
      <c r="CH35" s="332"/>
      <c r="CI35" s="332"/>
      <c r="CJ35" s="332"/>
      <c r="CK35" s="332"/>
      <c r="CL35" s="333">
        <v>0</v>
      </c>
      <c r="CM35" s="333"/>
      <c r="CN35" s="333"/>
      <c r="CO35" s="333"/>
      <c r="CP35" s="333"/>
      <c r="CQ35" s="333"/>
      <c r="CR35" s="333"/>
      <c r="CS35" s="333">
        <v>0</v>
      </c>
      <c r="CT35" s="333"/>
      <c r="CU35" s="333"/>
      <c r="CV35" s="333"/>
      <c r="CW35" s="333"/>
      <c r="CX35" s="333"/>
      <c r="CY35" s="333"/>
      <c r="CZ35" s="332">
        <v>3</v>
      </c>
      <c r="DA35" s="332"/>
      <c r="DB35" s="332"/>
      <c r="DC35" s="332"/>
      <c r="DD35" s="332"/>
      <c r="DE35" s="332"/>
      <c r="DF35" s="332"/>
      <c r="DG35" s="332">
        <v>0</v>
      </c>
      <c r="DH35" s="332"/>
      <c r="DI35" s="332"/>
      <c r="DJ35" s="332"/>
      <c r="DK35" s="332"/>
      <c r="DL35" s="332"/>
      <c r="DM35" s="332"/>
      <c r="DN35" s="332">
        <v>0</v>
      </c>
      <c r="DO35" s="332"/>
      <c r="DP35" s="332"/>
      <c r="DQ35" s="332"/>
      <c r="DR35" s="332"/>
      <c r="DS35" s="332"/>
      <c r="DT35" s="332"/>
    </row>
    <row r="36" spans="1:125" s="19" customFormat="1" ht="26.25" customHeight="1">
      <c r="A36" s="306">
        <v>12</v>
      </c>
      <c r="B36" s="307"/>
      <c r="C36" s="308"/>
      <c r="D36" s="196" t="s">
        <v>386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338" t="s">
        <v>387</v>
      </c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4" t="s">
        <v>522</v>
      </c>
      <c r="AA36" s="335"/>
      <c r="AB36" s="335"/>
      <c r="AC36" s="335"/>
      <c r="AD36" s="335"/>
      <c r="AE36" s="335"/>
      <c r="AF36" s="335"/>
      <c r="AG36" s="335"/>
      <c r="AH36" s="335"/>
      <c r="AI36" s="335"/>
      <c r="AJ36" s="336"/>
      <c r="AK36" s="268" t="s">
        <v>12</v>
      </c>
      <c r="AL36" s="330"/>
      <c r="AM36" s="330"/>
      <c r="AN36" s="330"/>
      <c r="AO36" s="330"/>
      <c r="AP36" s="330"/>
      <c r="AQ36" s="331"/>
      <c r="AR36" s="153" t="s">
        <v>12</v>
      </c>
      <c r="AS36" s="154"/>
      <c r="AT36" s="154"/>
      <c r="AU36" s="154"/>
      <c r="AV36" s="154"/>
      <c r="AW36" s="155"/>
      <c r="AX36" s="268" t="s">
        <v>12</v>
      </c>
      <c r="AY36" s="330"/>
      <c r="AZ36" s="330"/>
      <c r="BA36" s="330"/>
      <c r="BB36" s="330"/>
      <c r="BC36" s="330"/>
      <c r="BD36" s="331"/>
      <c r="BE36" s="153" t="s">
        <v>12</v>
      </c>
      <c r="BF36" s="154"/>
      <c r="BG36" s="154"/>
      <c r="BH36" s="154"/>
      <c r="BI36" s="154"/>
      <c r="BJ36" s="154"/>
      <c r="BK36" s="155"/>
      <c r="BL36" s="69"/>
      <c r="BM36" s="332">
        <v>2</v>
      </c>
      <c r="BN36" s="332"/>
      <c r="BO36" s="332"/>
      <c r="BP36" s="332"/>
      <c r="BQ36" s="332"/>
      <c r="BR36" s="332"/>
      <c r="BS36" s="332"/>
      <c r="BT36" s="333">
        <v>0</v>
      </c>
      <c r="BU36" s="333"/>
      <c r="BV36" s="333"/>
      <c r="BW36" s="333"/>
      <c r="BX36" s="333"/>
      <c r="BY36" s="333"/>
      <c r="BZ36" s="332">
        <v>1</v>
      </c>
      <c r="CA36" s="332"/>
      <c r="CB36" s="332"/>
      <c r="CC36" s="332"/>
      <c r="CD36" s="332"/>
      <c r="CE36" s="332"/>
      <c r="CF36" s="332">
        <v>1</v>
      </c>
      <c r="CG36" s="332"/>
      <c r="CH36" s="332"/>
      <c r="CI36" s="332"/>
      <c r="CJ36" s="332"/>
      <c r="CK36" s="332"/>
      <c r="CL36" s="333">
        <v>0</v>
      </c>
      <c r="CM36" s="333"/>
      <c r="CN36" s="333"/>
      <c r="CO36" s="333"/>
      <c r="CP36" s="333"/>
      <c r="CQ36" s="333"/>
      <c r="CR36" s="333"/>
      <c r="CS36" s="333">
        <v>0</v>
      </c>
      <c r="CT36" s="333"/>
      <c r="CU36" s="333"/>
      <c r="CV36" s="333"/>
      <c r="CW36" s="333"/>
      <c r="CX36" s="333"/>
      <c r="CY36" s="333"/>
      <c r="CZ36" s="332">
        <v>2</v>
      </c>
      <c r="DA36" s="332"/>
      <c r="DB36" s="332"/>
      <c r="DC36" s="332"/>
      <c r="DD36" s="332"/>
      <c r="DE36" s="332"/>
      <c r="DF36" s="332"/>
      <c r="DG36" s="332">
        <v>0</v>
      </c>
      <c r="DH36" s="332"/>
      <c r="DI36" s="332"/>
      <c r="DJ36" s="332"/>
      <c r="DK36" s="332"/>
      <c r="DL36" s="332"/>
      <c r="DM36" s="332"/>
      <c r="DN36" s="332">
        <v>0</v>
      </c>
      <c r="DO36" s="332"/>
      <c r="DP36" s="332"/>
      <c r="DQ36" s="332"/>
      <c r="DR36" s="332"/>
      <c r="DS36" s="332"/>
      <c r="DT36" s="332"/>
    </row>
    <row r="37" spans="1:125" s="19" customFormat="1" ht="30.75" customHeight="1">
      <c r="A37" s="306">
        <v>13</v>
      </c>
      <c r="B37" s="307"/>
      <c r="C37" s="308"/>
      <c r="D37" s="196" t="s">
        <v>386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338" t="s">
        <v>387</v>
      </c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4" t="s">
        <v>523</v>
      </c>
      <c r="AA37" s="335"/>
      <c r="AB37" s="335"/>
      <c r="AC37" s="335"/>
      <c r="AD37" s="335"/>
      <c r="AE37" s="335"/>
      <c r="AF37" s="335"/>
      <c r="AG37" s="335"/>
      <c r="AH37" s="335"/>
      <c r="AI37" s="335"/>
      <c r="AJ37" s="336"/>
      <c r="AK37" s="268" t="s">
        <v>12</v>
      </c>
      <c r="AL37" s="330"/>
      <c r="AM37" s="330"/>
      <c r="AN37" s="330"/>
      <c r="AO37" s="330"/>
      <c r="AP37" s="330"/>
      <c r="AQ37" s="331"/>
      <c r="AR37" s="153" t="s">
        <v>12</v>
      </c>
      <c r="AS37" s="154"/>
      <c r="AT37" s="154"/>
      <c r="AU37" s="154"/>
      <c r="AV37" s="154"/>
      <c r="AW37" s="155"/>
      <c r="AX37" s="268" t="s">
        <v>12</v>
      </c>
      <c r="AY37" s="330"/>
      <c r="AZ37" s="330"/>
      <c r="BA37" s="330"/>
      <c r="BB37" s="330"/>
      <c r="BC37" s="330"/>
      <c r="BD37" s="331"/>
      <c r="BE37" s="153" t="s">
        <v>12</v>
      </c>
      <c r="BF37" s="154"/>
      <c r="BG37" s="154"/>
      <c r="BH37" s="154"/>
      <c r="BI37" s="154"/>
      <c r="BJ37" s="154"/>
      <c r="BK37" s="155"/>
      <c r="BL37" s="69"/>
      <c r="BM37" s="332">
        <v>3</v>
      </c>
      <c r="BN37" s="332"/>
      <c r="BO37" s="332"/>
      <c r="BP37" s="332"/>
      <c r="BQ37" s="332"/>
      <c r="BR37" s="332"/>
      <c r="BS37" s="332"/>
      <c r="BT37" s="333">
        <v>0</v>
      </c>
      <c r="BU37" s="333"/>
      <c r="BV37" s="333"/>
      <c r="BW37" s="333"/>
      <c r="BX37" s="333"/>
      <c r="BY37" s="333"/>
      <c r="BZ37" s="332">
        <v>0</v>
      </c>
      <c r="CA37" s="332"/>
      <c r="CB37" s="332"/>
      <c r="CC37" s="332"/>
      <c r="CD37" s="332"/>
      <c r="CE37" s="332"/>
      <c r="CF37" s="332">
        <v>1</v>
      </c>
      <c r="CG37" s="332"/>
      <c r="CH37" s="332"/>
      <c r="CI37" s="332"/>
      <c r="CJ37" s="332"/>
      <c r="CK37" s="332"/>
      <c r="CL37" s="333">
        <v>0</v>
      </c>
      <c r="CM37" s="333"/>
      <c r="CN37" s="333"/>
      <c r="CO37" s="333"/>
      <c r="CP37" s="333"/>
      <c r="CQ37" s="333"/>
      <c r="CR37" s="333"/>
      <c r="CS37" s="333">
        <v>0</v>
      </c>
      <c r="CT37" s="333"/>
      <c r="CU37" s="333"/>
      <c r="CV37" s="333"/>
      <c r="CW37" s="333"/>
      <c r="CX37" s="333"/>
      <c r="CY37" s="333"/>
      <c r="CZ37" s="332">
        <v>1</v>
      </c>
      <c r="DA37" s="332"/>
      <c r="DB37" s="332"/>
      <c r="DC37" s="332"/>
      <c r="DD37" s="332"/>
      <c r="DE37" s="332"/>
      <c r="DF37" s="332"/>
      <c r="DG37" s="332">
        <v>0</v>
      </c>
      <c r="DH37" s="332"/>
      <c r="DI37" s="332"/>
      <c r="DJ37" s="332"/>
      <c r="DK37" s="332"/>
      <c r="DL37" s="332"/>
      <c r="DM37" s="332"/>
      <c r="DN37" s="332">
        <v>2</v>
      </c>
      <c r="DO37" s="332"/>
      <c r="DP37" s="332"/>
      <c r="DQ37" s="332"/>
      <c r="DR37" s="332"/>
      <c r="DS37" s="332"/>
      <c r="DT37" s="332"/>
    </row>
    <row r="38" spans="1:125" s="19" customFormat="1" ht="30.75" customHeight="1">
      <c r="A38" s="321">
        <v>14</v>
      </c>
      <c r="B38" s="322"/>
      <c r="C38" s="323"/>
      <c r="D38" s="144" t="s">
        <v>386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6"/>
      <c r="O38" s="309" t="s">
        <v>387</v>
      </c>
      <c r="P38" s="310"/>
      <c r="Q38" s="310"/>
      <c r="R38" s="310"/>
      <c r="S38" s="310"/>
      <c r="T38" s="310"/>
      <c r="U38" s="310"/>
      <c r="V38" s="310"/>
      <c r="W38" s="310"/>
      <c r="X38" s="310"/>
      <c r="Y38" s="311"/>
      <c r="Z38" s="312" t="s">
        <v>590</v>
      </c>
      <c r="AA38" s="313"/>
      <c r="AB38" s="313"/>
      <c r="AC38" s="313"/>
      <c r="AD38" s="313"/>
      <c r="AE38" s="313"/>
      <c r="AF38" s="313"/>
      <c r="AG38" s="313"/>
      <c r="AH38" s="313"/>
      <c r="AI38" s="313"/>
      <c r="AJ38" s="314"/>
      <c r="AK38" s="315" t="s">
        <v>493</v>
      </c>
      <c r="AL38" s="316"/>
      <c r="AM38" s="316"/>
      <c r="AN38" s="316"/>
      <c r="AO38" s="316"/>
      <c r="AP38" s="316"/>
      <c r="AQ38" s="317"/>
      <c r="AR38" s="144">
        <v>10</v>
      </c>
      <c r="AS38" s="145"/>
      <c r="AT38" s="145"/>
      <c r="AU38" s="145"/>
      <c r="AV38" s="145"/>
      <c r="AW38" s="146"/>
      <c r="AX38" s="318" t="s">
        <v>561</v>
      </c>
      <c r="AY38" s="319"/>
      <c r="AZ38" s="319"/>
      <c r="BA38" s="319"/>
      <c r="BB38" s="319"/>
      <c r="BC38" s="319"/>
      <c r="BD38" s="320"/>
      <c r="BE38" s="144">
        <v>10</v>
      </c>
      <c r="BF38" s="145"/>
      <c r="BG38" s="145"/>
      <c r="BH38" s="145"/>
      <c r="BI38" s="145"/>
      <c r="BJ38" s="145"/>
      <c r="BK38" s="146"/>
      <c r="BL38" s="68" t="s">
        <v>560</v>
      </c>
      <c r="BM38" s="144">
        <v>2</v>
      </c>
      <c r="BN38" s="145"/>
      <c r="BO38" s="145"/>
      <c r="BP38" s="145"/>
      <c r="BQ38" s="145"/>
      <c r="BR38" s="145"/>
      <c r="BS38" s="146"/>
      <c r="BT38" s="144">
        <v>0</v>
      </c>
      <c r="BU38" s="145"/>
      <c r="BV38" s="145"/>
      <c r="BW38" s="145"/>
      <c r="BX38" s="145"/>
      <c r="BY38" s="146"/>
      <c r="BZ38" s="144">
        <v>0</v>
      </c>
      <c r="CA38" s="145"/>
      <c r="CB38" s="145"/>
      <c r="CC38" s="145"/>
      <c r="CD38" s="145"/>
      <c r="CE38" s="146"/>
      <c r="CF38" s="144">
        <v>0</v>
      </c>
      <c r="CG38" s="145"/>
      <c r="CH38" s="145"/>
      <c r="CI38" s="145"/>
      <c r="CJ38" s="145"/>
      <c r="CK38" s="146"/>
      <c r="CL38" s="144">
        <v>0</v>
      </c>
      <c r="CM38" s="145"/>
      <c r="CN38" s="145"/>
      <c r="CO38" s="145"/>
      <c r="CP38" s="145"/>
      <c r="CQ38" s="145"/>
      <c r="CR38" s="146"/>
      <c r="CS38" s="144">
        <v>0</v>
      </c>
      <c r="CT38" s="145"/>
      <c r="CU38" s="145"/>
      <c r="CV38" s="145"/>
      <c r="CW38" s="145"/>
      <c r="CX38" s="145"/>
      <c r="CY38" s="146"/>
      <c r="CZ38" s="144">
        <v>0</v>
      </c>
      <c r="DA38" s="145"/>
      <c r="DB38" s="145"/>
      <c r="DC38" s="145"/>
      <c r="DD38" s="145"/>
      <c r="DE38" s="145"/>
      <c r="DF38" s="146"/>
      <c r="DG38" s="144">
        <v>0</v>
      </c>
      <c r="DH38" s="145"/>
      <c r="DI38" s="145"/>
      <c r="DJ38" s="145"/>
      <c r="DK38" s="145"/>
      <c r="DL38" s="145"/>
      <c r="DM38" s="146"/>
      <c r="DN38" s="144">
        <v>2</v>
      </c>
      <c r="DO38" s="145"/>
      <c r="DP38" s="145"/>
      <c r="DQ38" s="145"/>
      <c r="DR38" s="145"/>
      <c r="DS38" s="145"/>
      <c r="DT38" s="146"/>
    </row>
    <row r="39" spans="1:125" s="19" customFormat="1" ht="30.75" customHeight="1">
      <c r="A39" s="306">
        <v>15</v>
      </c>
      <c r="B39" s="307"/>
      <c r="C39" s="308"/>
      <c r="D39" s="144" t="s">
        <v>386</v>
      </c>
      <c r="E39" s="145"/>
      <c r="F39" s="145"/>
      <c r="G39" s="145"/>
      <c r="H39" s="145"/>
      <c r="I39" s="145"/>
      <c r="J39" s="145"/>
      <c r="K39" s="145"/>
      <c r="L39" s="145"/>
      <c r="M39" s="145"/>
      <c r="N39" s="146"/>
      <c r="O39" s="309" t="s">
        <v>387</v>
      </c>
      <c r="P39" s="310"/>
      <c r="Q39" s="310"/>
      <c r="R39" s="310"/>
      <c r="S39" s="310"/>
      <c r="T39" s="310"/>
      <c r="U39" s="310"/>
      <c r="V39" s="310"/>
      <c r="W39" s="310"/>
      <c r="X39" s="310"/>
      <c r="Y39" s="311"/>
      <c r="Z39" s="312" t="s">
        <v>590</v>
      </c>
      <c r="AA39" s="313"/>
      <c r="AB39" s="313"/>
      <c r="AC39" s="313"/>
      <c r="AD39" s="313"/>
      <c r="AE39" s="313"/>
      <c r="AF39" s="313"/>
      <c r="AG39" s="313"/>
      <c r="AH39" s="313"/>
      <c r="AI39" s="313"/>
      <c r="AJ39" s="314"/>
      <c r="AK39" s="315" t="s">
        <v>524</v>
      </c>
      <c r="AL39" s="316"/>
      <c r="AM39" s="316"/>
      <c r="AN39" s="316"/>
      <c r="AO39" s="316"/>
      <c r="AP39" s="316"/>
      <c r="AQ39" s="317"/>
      <c r="AR39" s="144">
        <v>10</v>
      </c>
      <c r="AS39" s="145"/>
      <c r="AT39" s="145"/>
      <c r="AU39" s="145"/>
      <c r="AV39" s="145"/>
      <c r="AW39" s="146"/>
      <c r="AX39" s="318" t="s">
        <v>562</v>
      </c>
      <c r="AY39" s="319"/>
      <c r="AZ39" s="319"/>
      <c r="BA39" s="319"/>
      <c r="BB39" s="319"/>
      <c r="BC39" s="319"/>
      <c r="BD39" s="320"/>
      <c r="BE39" s="144">
        <v>10</v>
      </c>
      <c r="BF39" s="145"/>
      <c r="BG39" s="145"/>
      <c r="BH39" s="145"/>
      <c r="BI39" s="145"/>
      <c r="BJ39" s="145"/>
      <c r="BK39" s="146"/>
      <c r="BL39" s="68" t="s">
        <v>563</v>
      </c>
      <c r="BM39" s="144">
        <v>2</v>
      </c>
      <c r="BN39" s="145"/>
      <c r="BO39" s="145"/>
      <c r="BP39" s="145"/>
      <c r="BQ39" s="145"/>
      <c r="BR39" s="145"/>
      <c r="BS39" s="146"/>
      <c r="BT39" s="144">
        <v>0</v>
      </c>
      <c r="BU39" s="145"/>
      <c r="BV39" s="145"/>
      <c r="BW39" s="145"/>
      <c r="BX39" s="145"/>
      <c r="BY39" s="146"/>
      <c r="BZ39" s="144">
        <v>0</v>
      </c>
      <c r="CA39" s="145"/>
      <c r="CB39" s="145"/>
      <c r="CC39" s="145"/>
      <c r="CD39" s="145"/>
      <c r="CE39" s="146"/>
      <c r="CF39" s="144">
        <v>0</v>
      </c>
      <c r="CG39" s="145"/>
      <c r="CH39" s="145"/>
      <c r="CI39" s="145"/>
      <c r="CJ39" s="145"/>
      <c r="CK39" s="146"/>
      <c r="CL39" s="144">
        <v>0</v>
      </c>
      <c r="CM39" s="145"/>
      <c r="CN39" s="145"/>
      <c r="CO39" s="145"/>
      <c r="CP39" s="145"/>
      <c r="CQ39" s="145"/>
      <c r="CR39" s="146"/>
      <c r="CS39" s="144">
        <v>0</v>
      </c>
      <c r="CT39" s="145"/>
      <c r="CU39" s="145"/>
      <c r="CV39" s="145"/>
      <c r="CW39" s="145"/>
      <c r="CX39" s="145"/>
      <c r="CY39" s="146"/>
      <c r="CZ39" s="144">
        <v>0</v>
      </c>
      <c r="DA39" s="145"/>
      <c r="DB39" s="145"/>
      <c r="DC39" s="145"/>
      <c r="DD39" s="145"/>
      <c r="DE39" s="145"/>
      <c r="DF39" s="146"/>
      <c r="DG39" s="144">
        <v>0</v>
      </c>
      <c r="DH39" s="145"/>
      <c r="DI39" s="145"/>
      <c r="DJ39" s="145"/>
      <c r="DK39" s="145"/>
      <c r="DL39" s="145"/>
      <c r="DM39" s="146"/>
      <c r="DN39" s="144">
        <v>2</v>
      </c>
      <c r="DO39" s="145"/>
      <c r="DP39" s="145"/>
      <c r="DQ39" s="145"/>
      <c r="DR39" s="145"/>
      <c r="DS39" s="145"/>
      <c r="DT39" s="146"/>
    </row>
    <row r="40" spans="1:125" s="19" customFormat="1" ht="30.75" customHeight="1">
      <c r="A40" s="306">
        <v>16</v>
      </c>
      <c r="B40" s="307"/>
      <c r="C40" s="308"/>
      <c r="D40" s="144" t="s">
        <v>386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6"/>
      <c r="O40" s="309" t="s">
        <v>387</v>
      </c>
      <c r="P40" s="310"/>
      <c r="Q40" s="310"/>
      <c r="R40" s="310"/>
      <c r="S40" s="310"/>
      <c r="T40" s="310"/>
      <c r="U40" s="310"/>
      <c r="V40" s="310"/>
      <c r="W40" s="310"/>
      <c r="X40" s="310"/>
      <c r="Y40" s="311"/>
      <c r="Z40" s="312" t="s">
        <v>591</v>
      </c>
      <c r="AA40" s="313"/>
      <c r="AB40" s="313"/>
      <c r="AC40" s="313"/>
      <c r="AD40" s="313"/>
      <c r="AE40" s="313"/>
      <c r="AF40" s="313"/>
      <c r="AG40" s="313"/>
      <c r="AH40" s="313"/>
      <c r="AI40" s="313"/>
      <c r="AJ40" s="314"/>
      <c r="AK40" s="315" t="s">
        <v>508</v>
      </c>
      <c r="AL40" s="316"/>
      <c r="AM40" s="316"/>
      <c r="AN40" s="316"/>
      <c r="AO40" s="316"/>
      <c r="AP40" s="316"/>
      <c r="AQ40" s="317"/>
      <c r="AR40" s="144">
        <v>10</v>
      </c>
      <c r="AS40" s="145"/>
      <c r="AT40" s="145"/>
      <c r="AU40" s="145"/>
      <c r="AV40" s="145"/>
      <c r="AW40" s="146"/>
      <c r="AX40" s="318" t="s">
        <v>564</v>
      </c>
      <c r="AY40" s="319"/>
      <c r="AZ40" s="319"/>
      <c r="BA40" s="319"/>
      <c r="BB40" s="319"/>
      <c r="BC40" s="319"/>
      <c r="BD40" s="320"/>
      <c r="BE40" s="144">
        <v>10</v>
      </c>
      <c r="BF40" s="145"/>
      <c r="BG40" s="145"/>
      <c r="BH40" s="145"/>
      <c r="BI40" s="145"/>
      <c r="BJ40" s="145"/>
      <c r="BK40" s="146"/>
      <c r="BL40" s="68" t="s">
        <v>565</v>
      </c>
      <c r="BM40" s="144">
        <v>2</v>
      </c>
      <c r="BN40" s="145"/>
      <c r="BO40" s="145"/>
      <c r="BP40" s="145"/>
      <c r="BQ40" s="145"/>
      <c r="BR40" s="145"/>
      <c r="BS40" s="146"/>
      <c r="BT40" s="144">
        <v>0</v>
      </c>
      <c r="BU40" s="145"/>
      <c r="BV40" s="145"/>
      <c r="BW40" s="145"/>
      <c r="BX40" s="145"/>
      <c r="BY40" s="146"/>
      <c r="BZ40" s="144">
        <v>0</v>
      </c>
      <c r="CA40" s="145"/>
      <c r="CB40" s="145"/>
      <c r="CC40" s="145"/>
      <c r="CD40" s="145"/>
      <c r="CE40" s="146"/>
      <c r="CF40" s="144">
        <v>0</v>
      </c>
      <c r="CG40" s="145"/>
      <c r="CH40" s="145"/>
      <c r="CI40" s="145"/>
      <c r="CJ40" s="145"/>
      <c r="CK40" s="146"/>
      <c r="CL40" s="144">
        <v>0</v>
      </c>
      <c r="CM40" s="145"/>
      <c r="CN40" s="145"/>
      <c r="CO40" s="145"/>
      <c r="CP40" s="145"/>
      <c r="CQ40" s="145"/>
      <c r="CR40" s="146"/>
      <c r="CS40" s="144">
        <v>0</v>
      </c>
      <c r="CT40" s="145"/>
      <c r="CU40" s="145"/>
      <c r="CV40" s="145"/>
      <c r="CW40" s="145"/>
      <c r="CX40" s="145"/>
      <c r="CY40" s="146"/>
      <c r="CZ40" s="144">
        <v>0</v>
      </c>
      <c r="DA40" s="145"/>
      <c r="DB40" s="145"/>
      <c r="DC40" s="145"/>
      <c r="DD40" s="145"/>
      <c r="DE40" s="145"/>
      <c r="DF40" s="146"/>
      <c r="DG40" s="144">
        <v>0</v>
      </c>
      <c r="DH40" s="145"/>
      <c r="DI40" s="145"/>
      <c r="DJ40" s="145"/>
      <c r="DK40" s="145"/>
      <c r="DL40" s="145"/>
      <c r="DM40" s="146"/>
      <c r="DN40" s="144">
        <v>2</v>
      </c>
      <c r="DO40" s="145"/>
      <c r="DP40" s="145"/>
      <c r="DQ40" s="145"/>
      <c r="DR40" s="145"/>
      <c r="DS40" s="145"/>
      <c r="DT40" s="146"/>
    </row>
    <row r="41" spans="1:125" s="19" customFormat="1" ht="30.75" customHeight="1">
      <c r="A41" s="321">
        <v>17</v>
      </c>
      <c r="B41" s="322"/>
      <c r="C41" s="323"/>
      <c r="D41" s="144" t="s">
        <v>386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6"/>
      <c r="O41" s="309" t="s">
        <v>387</v>
      </c>
      <c r="P41" s="310"/>
      <c r="Q41" s="310"/>
      <c r="R41" s="310"/>
      <c r="S41" s="310"/>
      <c r="T41" s="310"/>
      <c r="U41" s="310"/>
      <c r="V41" s="310"/>
      <c r="W41" s="310"/>
      <c r="X41" s="310"/>
      <c r="Y41" s="311"/>
      <c r="Z41" s="312" t="s">
        <v>591</v>
      </c>
      <c r="AA41" s="313"/>
      <c r="AB41" s="313"/>
      <c r="AC41" s="313"/>
      <c r="AD41" s="313"/>
      <c r="AE41" s="313"/>
      <c r="AF41" s="313"/>
      <c r="AG41" s="313"/>
      <c r="AH41" s="313"/>
      <c r="AI41" s="313"/>
      <c r="AJ41" s="314"/>
      <c r="AK41" s="315" t="s">
        <v>493</v>
      </c>
      <c r="AL41" s="316"/>
      <c r="AM41" s="316"/>
      <c r="AN41" s="316"/>
      <c r="AO41" s="316"/>
      <c r="AP41" s="316"/>
      <c r="AQ41" s="317"/>
      <c r="AR41" s="144">
        <v>10</v>
      </c>
      <c r="AS41" s="145"/>
      <c r="AT41" s="145"/>
      <c r="AU41" s="145"/>
      <c r="AV41" s="145"/>
      <c r="AW41" s="146"/>
      <c r="AX41" s="318" t="s">
        <v>566</v>
      </c>
      <c r="AY41" s="319"/>
      <c r="AZ41" s="319"/>
      <c r="BA41" s="319"/>
      <c r="BB41" s="319"/>
      <c r="BC41" s="319"/>
      <c r="BD41" s="320"/>
      <c r="BE41" s="144">
        <v>10</v>
      </c>
      <c r="BF41" s="145"/>
      <c r="BG41" s="145"/>
      <c r="BH41" s="145"/>
      <c r="BI41" s="145"/>
      <c r="BJ41" s="145"/>
      <c r="BK41" s="146"/>
      <c r="BL41" s="68" t="s">
        <v>567</v>
      </c>
      <c r="BM41" s="144">
        <v>1</v>
      </c>
      <c r="BN41" s="145"/>
      <c r="BO41" s="145"/>
      <c r="BP41" s="145"/>
      <c r="BQ41" s="145"/>
      <c r="BR41" s="145"/>
      <c r="BS41" s="146"/>
      <c r="BT41" s="144">
        <v>0</v>
      </c>
      <c r="BU41" s="145"/>
      <c r="BV41" s="145"/>
      <c r="BW41" s="145"/>
      <c r="BX41" s="145"/>
      <c r="BY41" s="146"/>
      <c r="BZ41" s="144">
        <v>0</v>
      </c>
      <c r="CA41" s="145"/>
      <c r="CB41" s="145"/>
      <c r="CC41" s="145"/>
      <c r="CD41" s="145"/>
      <c r="CE41" s="146"/>
      <c r="CF41" s="144">
        <v>0</v>
      </c>
      <c r="CG41" s="145"/>
      <c r="CH41" s="145"/>
      <c r="CI41" s="145"/>
      <c r="CJ41" s="145"/>
      <c r="CK41" s="146"/>
      <c r="CL41" s="144">
        <v>0</v>
      </c>
      <c r="CM41" s="145"/>
      <c r="CN41" s="145"/>
      <c r="CO41" s="145"/>
      <c r="CP41" s="145"/>
      <c r="CQ41" s="145"/>
      <c r="CR41" s="146"/>
      <c r="CS41" s="144">
        <v>0</v>
      </c>
      <c r="CT41" s="145"/>
      <c r="CU41" s="145"/>
      <c r="CV41" s="145"/>
      <c r="CW41" s="145"/>
      <c r="CX41" s="145"/>
      <c r="CY41" s="146"/>
      <c r="CZ41" s="144">
        <v>0</v>
      </c>
      <c r="DA41" s="145"/>
      <c r="DB41" s="145"/>
      <c r="DC41" s="145"/>
      <c r="DD41" s="145"/>
      <c r="DE41" s="145"/>
      <c r="DF41" s="146"/>
      <c r="DG41" s="144">
        <v>0</v>
      </c>
      <c r="DH41" s="145"/>
      <c r="DI41" s="145"/>
      <c r="DJ41" s="145"/>
      <c r="DK41" s="145"/>
      <c r="DL41" s="145"/>
      <c r="DM41" s="146"/>
      <c r="DN41" s="144">
        <v>1</v>
      </c>
      <c r="DO41" s="145"/>
      <c r="DP41" s="145"/>
      <c r="DQ41" s="145"/>
      <c r="DR41" s="145"/>
      <c r="DS41" s="145"/>
      <c r="DT41" s="146"/>
    </row>
    <row r="42" spans="1:125" s="19" customFormat="1" ht="30.75" customHeight="1">
      <c r="A42" s="306">
        <v>18</v>
      </c>
      <c r="B42" s="307"/>
      <c r="C42" s="308"/>
      <c r="D42" s="144" t="s">
        <v>386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6"/>
      <c r="O42" s="309" t="s">
        <v>387</v>
      </c>
      <c r="P42" s="310"/>
      <c r="Q42" s="310"/>
      <c r="R42" s="310"/>
      <c r="S42" s="310"/>
      <c r="T42" s="310"/>
      <c r="U42" s="310"/>
      <c r="V42" s="310"/>
      <c r="W42" s="310"/>
      <c r="X42" s="310"/>
      <c r="Y42" s="311"/>
      <c r="Z42" s="312" t="s">
        <v>590</v>
      </c>
      <c r="AA42" s="313"/>
      <c r="AB42" s="313"/>
      <c r="AC42" s="313"/>
      <c r="AD42" s="313"/>
      <c r="AE42" s="313"/>
      <c r="AF42" s="313"/>
      <c r="AG42" s="313"/>
      <c r="AH42" s="313"/>
      <c r="AI42" s="313"/>
      <c r="AJ42" s="314"/>
      <c r="AK42" s="315" t="s">
        <v>493</v>
      </c>
      <c r="AL42" s="316"/>
      <c r="AM42" s="316"/>
      <c r="AN42" s="316"/>
      <c r="AO42" s="316"/>
      <c r="AP42" s="316"/>
      <c r="AQ42" s="317"/>
      <c r="AR42" s="144">
        <v>10</v>
      </c>
      <c r="AS42" s="145"/>
      <c r="AT42" s="145"/>
      <c r="AU42" s="145"/>
      <c r="AV42" s="145"/>
      <c r="AW42" s="146"/>
      <c r="AX42" s="318" t="s">
        <v>568</v>
      </c>
      <c r="AY42" s="319"/>
      <c r="AZ42" s="319"/>
      <c r="BA42" s="319"/>
      <c r="BB42" s="319"/>
      <c r="BC42" s="319"/>
      <c r="BD42" s="320"/>
      <c r="BE42" s="144">
        <v>10</v>
      </c>
      <c r="BF42" s="145"/>
      <c r="BG42" s="145"/>
      <c r="BH42" s="145"/>
      <c r="BI42" s="145"/>
      <c r="BJ42" s="145"/>
      <c r="BK42" s="146"/>
      <c r="BL42" s="68" t="s">
        <v>569</v>
      </c>
      <c r="BM42" s="144">
        <v>1</v>
      </c>
      <c r="BN42" s="145"/>
      <c r="BO42" s="145"/>
      <c r="BP42" s="145"/>
      <c r="BQ42" s="145"/>
      <c r="BR42" s="145"/>
      <c r="BS42" s="146"/>
      <c r="BT42" s="144">
        <v>0</v>
      </c>
      <c r="BU42" s="145"/>
      <c r="BV42" s="145"/>
      <c r="BW42" s="145"/>
      <c r="BX42" s="145"/>
      <c r="BY42" s="146"/>
      <c r="BZ42" s="144">
        <v>0</v>
      </c>
      <c r="CA42" s="145"/>
      <c r="CB42" s="145"/>
      <c r="CC42" s="145"/>
      <c r="CD42" s="145"/>
      <c r="CE42" s="146"/>
      <c r="CF42" s="144">
        <v>0</v>
      </c>
      <c r="CG42" s="145"/>
      <c r="CH42" s="145"/>
      <c r="CI42" s="145"/>
      <c r="CJ42" s="145"/>
      <c r="CK42" s="146"/>
      <c r="CL42" s="144">
        <v>0</v>
      </c>
      <c r="CM42" s="145"/>
      <c r="CN42" s="145"/>
      <c r="CO42" s="145"/>
      <c r="CP42" s="145"/>
      <c r="CQ42" s="145"/>
      <c r="CR42" s="146"/>
      <c r="CS42" s="144">
        <v>0</v>
      </c>
      <c r="CT42" s="145"/>
      <c r="CU42" s="145"/>
      <c r="CV42" s="145"/>
      <c r="CW42" s="145"/>
      <c r="CX42" s="145"/>
      <c r="CY42" s="146"/>
      <c r="CZ42" s="144">
        <v>0</v>
      </c>
      <c r="DA42" s="145"/>
      <c r="DB42" s="145"/>
      <c r="DC42" s="145"/>
      <c r="DD42" s="145"/>
      <c r="DE42" s="145"/>
      <c r="DF42" s="146"/>
      <c r="DG42" s="144">
        <v>0</v>
      </c>
      <c r="DH42" s="145"/>
      <c r="DI42" s="145"/>
      <c r="DJ42" s="145"/>
      <c r="DK42" s="145"/>
      <c r="DL42" s="145"/>
      <c r="DM42" s="146"/>
      <c r="DN42" s="144">
        <v>1</v>
      </c>
      <c r="DO42" s="145"/>
      <c r="DP42" s="145"/>
      <c r="DQ42" s="145"/>
      <c r="DR42" s="145"/>
      <c r="DS42" s="145"/>
      <c r="DT42" s="146"/>
    </row>
    <row r="43" spans="1:125" s="19" customFormat="1" ht="30.75" customHeight="1">
      <c r="A43" s="306">
        <v>19</v>
      </c>
      <c r="B43" s="307"/>
      <c r="C43" s="308"/>
      <c r="D43" s="144" t="s">
        <v>386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6"/>
      <c r="O43" s="309" t="s">
        <v>387</v>
      </c>
      <c r="P43" s="310"/>
      <c r="Q43" s="310"/>
      <c r="R43" s="310"/>
      <c r="S43" s="310"/>
      <c r="T43" s="310"/>
      <c r="U43" s="310"/>
      <c r="V43" s="310"/>
      <c r="W43" s="310"/>
      <c r="X43" s="310"/>
      <c r="Y43" s="311"/>
      <c r="Z43" s="312" t="s">
        <v>590</v>
      </c>
      <c r="AA43" s="313"/>
      <c r="AB43" s="313"/>
      <c r="AC43" s="313"/>
      <c r="AD43" s="313"/>
      <c r="AE43" s="313"/>
      <c r="AF43" s="313"/>
      <c r="AG43" s="313"/>
      <c r="AH43" s="313"/>
      <c r="AI43" s="313"/>
      <c r="AJ43" s="314"/>
      <c r="AK43" s="315" t="s">
        <v>493</v>
      </c>
      <c r="AL43" s="316"/>
      <c r="AM43" s="316"/>
      <c r="AN43" s="316"/>
      <c r="AO43" s="316"/>
      <c r="AP43" s="316"/>
      <c r="AQ43" s="317"/>
      <c r="AR43" s="144">
        <v>10</v>
      </c>
      <c r="AS43" s="145"/>
      <c r="AT43" s="145"/>
      <c r="AU43" s="145"/>
      <c r="AV43" s="145"/>
      <c r="AW43" s="146"/>
      <c r="AX43" s="318" t="s">
        <v>568</v>
      </c>
      <c r="AY43" s="319"/>
      <c r="AZ43" s="319"/>
      <c r="BA43" s="319"/>
      <c r="BB43" s="319"/>
      <c r="BC43" s="319"/>
      <c r="BD43" s="320"/>
      <c r="BE43" s="144">
        <v>10</v>
      </c>
      <c r="BF43" s="145"/>
      <c r="BG43" s="145"/>
      <c r="BH43" s="145"/>
      <c r="BI43" s="145"/>
      <c r="BJ43" s="145"/>
      <c r="BK43" s="146"/>
      <c r="BL43" s="68" t="s">
        <v>570</v>
      </c>
      <c r="BM43" s="144">
        <v>2</v>
      </c>
      <c r="BN43" s="145"/>
      <c r="BO43" s="145"/>
      <c r="BP43" s="145"/>
      <c r="BQ43" s="145"/>
      <c r="BR43" s="145"/>
      <c r="BS43" s="146"/>
      <c r="BT43" s="144">
        <v>0</v>
      </c>
      <c r="BU43" s="145"/>
      <c r="BV43" s="145"/>
      <c r="BW43" s="145"/>
      <c r="BX43" s="145"/>
      <c r="BY43" s="146"/>
      <c r="BZ43" s="144">
        <v>0</v>
      </c>
      <c r="CA43" s="145"/>
      <c r="CB43" s="145"/>
      <c r="CC43" s="145"/>
      <c r="CD43" s="145"/>
      <c r="CE43" s="146"/>
      <c r="CF43" s="144">
        <v>0</v>
      </c>
      <c r="CG43" s="145"/>
      <c r="CH43" s="145"/>
      <c r="CI43" s="145"/>
      <c r="CJ43" s="145"/>
      <c r="CK43" s="146"/>
      <c r="CL43" s="144">
        <v>0</v>
      </c>
      <c r="CM43" s="145"/>
      <c r="CN43" s="145"/>
      <c r="CO43" s="145"/>
      <c r="CP43" s="145"/>
      <c r="CQ43" s="145"/>
      <c r="CR43" s="146"/>
      <c r="CS43" s="144">
        <v>0</v>
      </c>
      <c r="CT43" s="145"/>
      <c r="CU43" s="145"/>
      <c r="CV43" s="145"/>
      <c r="CW43" s="145"/>
      <c r="CX43" s="145"/>
      <c r="CY43" s="146"/>
      <c r="CZ43" s="144">
        <v>0</v>
      </c>
      <c r="DA43" s="145"/>
      <c r="DB43" s="145"/>
      <c r="DC43" s="145"/>
      <c r="DD43" s="145"/>
      <c r="DE43" s="145"/>
      <c r="DF43" s="146"/>
      <c r="DG43" s="144">
        <v>0</v>
      </c>
      <c r="DH43" s="145"/>
      <c r="DI43" s="145"/>
      <c r="DJ43" s="145"/>
      <c r="DK43" s="145"/>
      <c r="DL43" s="145"/>
      <c r="DM43" s="146"/>
      <c r="DN43" s="144">
        <v>2</v>
      </c>
      <c r="DO43" s="145"/>
      <c r="DP43" s="145"/>
      <c r="DQ43" s="145"/>
      <c r="DR43" s="145"/>
      <c r="DS43" s="145"/>
      <c r="DT43" s="146"/>
    </row>
    <row r="44" spans="1:125" s="19" customFormat="1" ht="30.75" customHeight="1">
      <c r="A44" s="321">
        <v>20</v>
      </c>
      <c r="B44" s="322"/>
      <c r="C44" s="323"/>
      <c r="D44" s="144" t="s">
        <v>386</v>
      </c>
      <c r="E44" s="145"/>
      <c r="F44" s="145"/>
      <c r="G44" s="145"/>
      <c r="H44" s="145"/>
      <c r="I44" s="145"/>
      <c r="J44" s="145"/>
      <c r="K44" s="145"/>
      <c r="L44" s="145"/>
      <c r="M44" s="145"/>
      <c r="N44" s="146"/>
      <c r="O44" s="309" t="s">
        <v>387</v>
      </c>
      <c r="P44" s="310"/>
      <c r="Q44" s="310"/>
      <c r="R44" s="310"/>
      <c r="S44" s="310"/>
      <c r="T44" s="310"/>
      <c r="U44" s="310"/>
      <c r="V44" s="310"/>
      <c r="W44" s="310"/>
      <c r="X44" s="310"/>
      <c r="Y44" s="311"/>
      <c r="Z44" s="312" t="s">
        <v>800</v>
      </c>
      <c r="AA44" s="313"/>
      <c r="AB44" s="313"/>
      <c r="AC44" s="313"/>
      <c r="AD44" s="313"/>
      <c r="AE44" s="313"/>
      <c r="AF44" s="313"/>
      <c r="AG44" s="313"/>
      <c r="AH44" s="313"/>
      <c r="AI44" s="313"/>
      <c r="AJ44" s="314"/>
      <c r="AK44" s="337" t="s">
        <v>801</v>
      </c>
      <c r="AL44" s="316"/>
      <c r="AM44" s="316"/>
      <c r="AN44" s="316"/>
      <c r="AO44" s="316"/>
      <c r="AP44" s="316"/>
      <c r="AQ44" s="317"/>
      <c r="AR44" s="144">
        <v>10</v>
      </c>
      <c r="AS44" s="145"/>
      <c r="AT44" s="145"/>
      <c r="AU44" s="145"/>
      <c r="AV44" s="145"/>
      <c r="AW44" s="146"/>
      <c r="AX44" s="318" t="s">
        <v>804</v>
      </c>
      <c r="AY44" s="319"/>
      <c r="AZ44" s="319"/>
      <c r="BA44" s="319"/>
      <c r="BB44" s="319"/>
      <c r="BC44" s="319"/>
      <c r="BD44" s="320"/>
      <c r="BE44" s="144">
        <v>10</v>
      </c>
      <c r="BF44" s="145"/>
      <c r="BG44" s="145"/>
      <c r="BH44" s="145"/>
      <c r="BI44" s="145"/>
      <c r="BJ44" s="145"/>
      <c r="BK44" s="146"/>
      <c r="BL44" s="70" t="s">
        <v>803</v>
      </c>
      <c r="BM44" s="144">
        <v>1</v>
      </c>
      <c r="BN44" s="145"/>
      <c r="BO44" s="145"/>
      <c r="BP44" s="145"/>
      <c r="BQ44" s="145"/>
      <c r="BR44" s="145"/>
      <c r="BS44" s="146"/>
      <c r="BT44" s="144">
        <v>0</v>
      </c>
      <c r="BU44" s="145"/>
      <c r="BV44" s="145"/>
      <c r="BW44" s="145"/>
      <c r="BX44" s="145"/>
      <c r="BY44" s="146"/>
      <c r="BZ44" s="144">
        <v>0</v>
      </c>
      <c r="CA44" s="145"/>
      <c r="CB44" s="145"/>
      <c r="CC44" s="145"/>
      <c r="CD44" s="145"/>
      <c r="CE44" s="146"/>
      <c r="CF44" s="144">
        <v>0</v>
      </c>
      <c r="CG44" s="145"/>
      <c r="CH44" s="145"/>
      <c r="CI44" s="145"/>
      <c r="CJ44" s="145"/>
      <c r="CK44" s="146"/>
      <c r="CL44" s="144">
        <v>0</v>
      </c>
      <c r="CM44" s="145"/>
      <c r="CN44" s="145"/>
      <c r="CO44" s="145"/>
      <c r="CP44" s="145"/>
      <c r="CQ44" s="145"/>
      <c r="CR44" s="146"/>
      <c r="CS44" s="144">
        <v>0</v>
      </c>
      <c r="CT44" s="145"/>
      <c r="CU44" s="145"/>
      <c r="CV44" s="145"/>
      <c r="CW44" s="145"/>
      <c r="CX44" s="145"/>
      <c r="CY44" s="146"/>
      <c r="CZ44" s="144">
        <v>0</v>
      </c>
      <c r="DA44" s="145"/>
      <c r="DB44" s="145"/>
      <c r="DC44" s="145"/>
      <c r="DD44" s="145"/>
      <c r="DE44" s="145"/>
      <c r="DF44" s="146"/>
      <c r="DG44" s="144">
        <v>0</v>
      </c>
      <c r="DH44" s="145"/>
      <c r="DI44" s="145"/>
      <c r="DJ44" s="145"/>
      <c r="DK44" s="145"/>
      <c r="DL44" s="145"/>
      <c r="DM44" s="146"/>
      <c r="DN44" s="144">
        <v>1</v>
      </c>
      <c r="DO44" s="145"/>
      <c r="DP44" s="145"/>
      <c r="DQ44" s="145"/>
      <c r="DR44" s="145"/>
      <c r="DS44" s="145"/>
      <c r="DT44" s="146"/>
    </row>
    <row r="45" spans="1:125" s="19" customFormat="1" ht="30.75" customHeight="1">
      <c r="A45" s="306">
        <v>21</v>
      </c>
      <c r="B45" s="307"/>
      <c r="C45" s="308"/>
      <c r="D45" s="144" t="s">
        <v>386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6"/>
      <c r="O45" s="309" t="s">
        <v>387</v>
      </c>
      <c r="P45" s="310"/>
      <c r="Q45" s="310"/>
      <c r="R45" s="310"/>
      <c r="S45" s="310"/>
      <c r="T45" s="310"/>
      <c r="U45" s="310"/>
      <c r="V45" s="310"/>
      <c r="W45" s="310"/>
      <c r="X45" s="310"/>
      <c r="Y45" s="311"/>
      <c r="Z45" s="312" t="s">
        <v>590</v>
      </c>
      <c r="AA45" s="313"/>
      <c r="AB45" s="313"/>
      <c r="AC45" s="313"/>
      <c r="AD45" s="313"/>
      <c r="AE45" s="313"/>
      <c r="AF45" s="313"/>
      <c r="AG45" s="313"/>
      <c r="AH45" s="313"/>
      <c r="AI45" s="313"/>
      <c r="AJ45" s="314"/>
      <c r="AK45" s="315" t="s">
        <v>493</v>
      </c>
      <c r="AL45" s="316"/>
      <c r="AM45" s="316"/>
      <c r="AN45" s="316"/>
      <c r="AO45" s="316"/>
      <c r="AP45" s="316"/>
      <c r="AQ45" s="317"/>
      <c r="AR45" s="144">
        <v>10</v>
      </c>
      <c r="AS45" s="145"/>
      <c r="AT45" s="145"/>
      <c r="AU45" s="145"/>
      <c r="AV45" s="145"/>
      <c r="AW45" s="146"/>
      <c r="AX45" s="268" t="s">
        <v>12</v>
      </c>
      <c r="AY45" s="330"/>
      <c r="AZ45" s="330"/>
      <c r="BA45" s="330"/>
      <c r="BB45" s="330"/>
      <c r="BC45" s="330"/>
      <c r="BD45" s="331"/>
      <c r="BE45" s="153" t="s">
        <v>12</v>
      </c>
      <c r="BF45" s="154"/>
      <c r="BG45" s="154"/>
      <c r="BH45" s="154"/>
      <c r="BI45" s="154"/>
      <c r="BJ45" s="154"/>
      <c r="BK45" s="155"/>
      <c r="BL45" s="68"/>
      <c r="BM45" s="144">
        <v>2</v>
      </c>
      <c r="BN45" s="145"/>
      <c r="BO45" s="145"/>
      <c r="BP45" s="145"/>
      <c r="BQ45" s="145"/>
      <c r="BR45" s="145"/>
      <c r="BS45" s="146"/>
      <c r="BT45" s="144">
        <v>0</v>
      </c>
      <c r="BU45" s="145"/>
      <c r="BV45" s="145"/>
      <c r="BW45" s="145"/>
      <c r="BX45" s="145"/>
      <c r="BY45" s="146"/>
      <c r="BZ45" s="144">
        <v>1</v>
      </c>
      <c r="CA45" s="145"/>
      <c r="CB45" s="145"/>
      <c r="CC45" s="145"/>
      <c r="CD45" s="145"/>
      <c r="CE45" s="146"/>
      <c r="CF45" s="144">
        <v>1</v>
      </c>
      <c r="CG45" s="145"/>
      <c r="CH45" s="145"/>
      <c r="CI45" s="145"/>
      <c r="CJ45" s="145"/>
      <c r="CK45" s="146"/>
      <c r="CL45" s="144">
        <v>0</v>
      </c>
      <c r="CM45" s="145"/>
      <c r="CN45" s="145"/>
      <c r="CO45" s="145"/>
      <c r="CP45" s="145"/>
      <c r="CQ45" s="145"/>
      <c r="CR45" s="146"/>
      <c r="CS45" s="144">
        <v>0</v>
      </c>
      <c r="CT45" s="145"/>
      <c r="CU45" s="145"/>
      <c r="CV45" s="145"/>
      <c r="CW45" s="145"/>
      <c r="CX45" s="145"/>
      <c r="CY45" s="146"/>
      <c r="CZ45" s="144">
        <v>2</v>
      </c>
      <c r="DA45" s="145"/>
      <c r="DB45" s="145"/>
      <c r="DC45" s="145"/>
      <c r="DD45" s="145"/>
      <c r="DE45" s="145"/>
      <c r="DF45" s="146"/>
      <c r="DG45" s="144">
        <v>0</v>
      </c>
      <c r="DH45" s="145"/>
      <c r="DI45" s="145"/>
      <c r="DJ45" s="145"/>
      <c r="DK45" s="145"/>
      <c r="DL45" s="145"/>
      <c r="DM45" s="146"/>
      <c r="DN45" s="144">
        <v>0</v>
      </c>
      <c r="DO45" s="145"/>
      <c r="DP45" s="145"/>
      <c r="DQ45" s="145"/>
      <c r="DR45" s="145"/>
      <c r="DS45" s="145"/>
      <c r="DT45" s="146"/>
      <c r="DU45" s="67">
        <v>3</v>
      </c>
    </row>
    <row r="46" spans="1:125" s="19" customFormat="1" ht="30.75" customHeight="1">
      <c r="A46" s="306">
        <v>22</v>
      </c>
      <c r="B46" s="307"/>
      <c r="C46" s="308"/>
      <c r="D46" s="144" t="s">
        <v>386</v>
      </c>
      <c r="E46" s="145"/>
      <c r="F46" s="145"/>
      <c r="G46" s="145"/>
      <c r="H46" s="145"/>
      <c r="I46" s="145"/>
      <c r="J46" s="145"/>
      <c r="K46" s="145"/>
      <c r="L46" s="145"/>
      <c r="M46" s="145"/>
      <c r="N46" s="146"/>
      <c r="O46" s="309" t="s">
        <v>387</v>
      </c>
      <c r="P46" s="310"/>
      <c r="Q46" s="310"/>
      <c r="R46" s="310"/>
      <c r="S46" s="310"/>
      <c r="T46" s="310"/>
      <c r="U46" s="310"/>
      <c r="V46" s="310"/>
      <c r="W46" s="310"/>
      <c r="X46" s="310"/>
      <c r="Y46" s="311"/>
      <c r="Z46" s="312" t="s">
        <v>591</v>
      </c>
      <c r="AA46" s="313"/>
      <c r="AB46" s="313"/>
      <c r="AC46" s="313"/>
      <c r="AD46" s="313"/>
      <c r="AE46" s="313"/>
      <c r="AF46" s="313"/>
      <c r="AG46" s="313"/>
      <c r="AH46" s="313"/>
      <c r="AI46" s="313"/>
      <c r="AJ46" s="314"/>
      <c r="AK46" s="315" t="s">
        <v>493</v>
      </c>
      <c r="AL46" s="316"/>
      <c r="AM46" s="316"/>
      <c r="AN46" s="316"/>
      <c r="AO46" s="316"/>
      <c r="AP46" s="316"/>
      <c r="AQ46" s="317"/>
      <c r="AR46" s="144">
        <v>10</v>
      </c>
      <c r="AS46" s="145"/>
      <c r="AT46" s="145"/>
      <c r="AU46" s="145"/>
      <c r="AV46" s="145"/>
      <c r="AW46" s="146"/>
      <c r="AX46" s="268" t="s">
        <v>12</v>
      </c>
      <c r="AY46" s="330"/>
      <c r="AZ46" s="330"/>
      <c r="BA46" s="330"/>
      <c r="BB46" s="330"/>
      <c r="BC46" s="330"/>
      <c r="BD46" s="331"/>
      <c r="BE46" s="153" t="s">
        <v>12</v>
      </c>
      <c r="BF46" s="154"/>
      <c r="BG46" s="154"/>
      <c r="BH46" s="154"/>
      <c r="BI46" s="154"/>
      <c r="BJ46" s="154"/>
      <c r="BK46" s="155"/>
      <c r="BL46" s="68"/>
      <c r="BM46" s="144">
        <v>1</v>
      </c>
      <c r="BN46" s="145"/>
      <c r="BO46" s="145"/>
      <c r="BP46" s="145"/>
      <c r="BQ46" s="145"/>
      <c r="BR46" s="145"/>
      <c r="BS46" s="146"/>
      <c r="BT46" s="144">
        <v>0</v>
      </c>
      <c r="BU46" s="145"/>
      <c r="BV46" s="145"/>
      <c r="BW46" s="145"/>
      <c r="BX46" s="145"/>
      <c r="BY46" s="146"/>
      <c r="BZ46" s="144">
        <v>1</v>
      </c>
      <c r="CA46" s="145"/>
      <c r="CB46" s="145"/>
      <c r="CC46" s="145"/>
      <c r="CD46" s="145"/>
      <c r="CE46" s="146"/>
      <c r="CF46" s="144">
        <v>0</v>
      </c>
      <c r="CG46" s="145"/>
      <c r="CH46" s="145"/>
      <c r="CI46" s="145"/>
      <c r="CJ46" s="145"/>
      <c r="CK46" s="146"/>
      <c r="CL46" s="144">
        <v>0</v>
      </c>
      <c r="CM46" s="145"/>
      <c r="CN46" s="145"/>
      <c r="CO46" s="145"/>
      <c r="CP46" s="145"/>
      <c r="CQ46" s="145"/>
      <c r="CR46" s="146"/>
      <c r="CS46" s="144">
        <v>0</v>
      </c>
      <c r="CT46" s="145"/>
      <c r="CU46" s="145"/>
      <c r="CV46" s="145"/>
      <c r="CW46" s="145"/>
      <c r="CX46" s="145"/>
      <c r="CY46" s="146"/>
      <c r="CZ46" s="144">
        <v>1</v>
      </c>
      <c r="DA46" s="145"/>
      <c r="DB46" s="145"/>
      <c r="DC46" s="145"/>
      <c r="DD46" s="145"/>
      <c r="DE46" s="145"/>
      <c r="DF46" s="146"/>
      <c r="DG46" s="144">
        <v>0</v>
      </c>
      <c r="DH46" s="145"/>
      <c r="DI46" s="145"/>
      <c r="DJ46" s="145"/>
      <c r="DK46" s="145"/>
      <c r="DL46" s="145"/>
      <c r="DM46" s="146"/>
      <c r="DN46" s="144">
        <v>0</v>
      </c>
      <c r="DO46" s="145"/>
      <c r="DP46" s="145"/>
      <c r="DQ46" s="145"/>
      <c r="DR46" s="145"/>
      <c r="DS46" s="145"/>
      <c r="DT46" s="146"/>
    </row>
    <row r="47" spans="1:125" s="19" customFormat="1" ht="30.75" customHeight="1">
      <c r="A47" s="321">
        <v>23</v>
      </c>
      <c r="B47" s="322"/>
      <c r="C47" s="323"/>
      <c r="D47" s="196" t="s">
        <v>386</v>
      </c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324" t="s">
        <v>571</v>
      </c>
      <c r="P47" s="325"/>
      <c r="Q47" s="325"/>
      <c r="R47" s="325"/>
      <c r="S47" s="325"/>
      <c r="T47" s="325"/>
      <c r="U47" s="325"/>
      <c r="V47" s="325"/>
      <c r="W47" s="325"/>
      <c r="X47" s="325"/>
      <c r="Y47" s="326"/>
      <c r="Z47" s="334" t="s">
        <v>572</v>
      </c>
      <c r="AA47" s="335"/>
      <c r="AB47" s="335"/>
      <c r="AC47" s="335"/>
      <c r="AD47" s="335"/>
      <c r="AE47" s="335"/>
      <c r="AF47" s="335"/>
      <c r="AG47" s="335"/>
      <c r="AH47" s="335"/>
      <c r="AI47" s="335"/>
      <c r="AJ47" s="336"/>
      <c r="AK47" s="268" t="s">
        <v>12</v>
      </c>
      <c r="AL47" s="330"/>
      <c r="AM47" s="330"/>
      <c r="AN47" s="330"/>
      <c r="AO47" s="330"/>
      <c r="AP47" s="330"/>
      <c r="AQ47" s="331"/>
      <c r="AR47" s="153" t="s">
        <v>12</v>
      </c>
      <c r="AS47" s="154"/>
      <c r="AT47" s="154"/>
      <c r="AU47" s="154"/>
      <c r="AV47" s="154"/>
      <c r="AW47" s="155"/>
      <c r="AX47" s="268" t="s">
        <v>12</v>
      </c>
      <c r="AY47" s="330"/>
      <c r="AZ47" s="330"/>
      <c r="BA47" s="330"/>
      <c r="BB47" s="330"/>
      <c r="BC47" s="330"/>
      <c r="BD47" s="331"/>
      <c r="BE47" s="153" t="s">
        <v>12</v>
      </c>
      <c r="BF47" s="154"/>
      <c r="BG47" s="154"/>
      <c r="BH47" s="154"/>
      <c r="BI47" s="154"/>
      <c r="BJ47" s="154"/>
      <c r="BK47" s="155"/>
      <c r="BL47" s="69"/>
      <c r="BM47" s="332">
        <v>2</v>
      </c>
      <c r="BN47" s="332"/>
      <c r="BO47" s="332"/>
      <c r="BP47" s="332"/>
      <c r="BQ47" s="332"/>
      <c r="BR47" s="332"/>
      <c r="BS47" s="332"/>
      <c r="BT47" s="333">
        <v>0</v>
      </c>
      <c r="BU47" s="333"/>
      <c r="BV47" s="333"/>
      <c r="BW47" s="333"/>
      <c r="BX47" s="333"/>
      <c r="BY47" s="333"/>
      <c r="BZ47" s="332">
        <v>0</v>
      </c>
      <c r="CA47" s="332"/>
      <c r="CB47" s="332"/>
      <c r="CC47" s="332"/>
      <c r="CD47" s="332"/>
      <c r="CE47" s="332"/>
      <c r="CF47" s="332">
        <v>2</v>
      </c>
      <c r="CG47" s="332"/>
      <c r="CH47" s="332"/>
      <c r="CI47" s="332"/>
      <c r="CJ47" s="332"/>
      <c r="CK47" s="332"/>
      <c r="CL47" s="333">
        <v>0</v>
      </c>
      <c r="CM47" s="333"/>
      <c r="CN47" s="333"/>
      <c r="CO47" s="333"/>
      <c r="CP47" s="333"/>
      <c r="CQ47" s="333"/>
      <c r="CR47" s="333"/>
      <c r="CS47" s="333">
        <v>0</v>
      </c>
      <c r="CT47" s="333"/>
      <c r="CU47" s="333"/>
      <c r="CV47" s="333"/>
      <c r="CW47" s="333"/>
      <c r="CX47" s="333"/>
      <c r="CY47" s="333"/>
      <c r="CZ47" s="332">
        <v>2</v>
      </c>
      <c r="DA47" s="332"/>
      <c r="DB47" s="332"/>
      <c r="DC47" s="332"/>
      <c r="DD47" s="332"/>
      <c r="DE47" s="332"/>
      <c r="DF47" s="332"/>
      <c r="DG47" s="332">
        <v>0</v>
      </c>
      <c r="DH47" s="332"/>
      <c r="DI47" s="332"/>
      <c r="DJ47" s="332"/>
      <c r="DK47" s="332"/>
      <c r="DL47" s="332"/>
      <c r="DM47" s="332"/>
      <c r="DN47" s="332">
        <v>0</v>
      </c>
      <c r="DO47" s="332"/>
      <c r="DP47" s="332"/>
      <c r="DQ47" s="332"/>
      <c r="DR47" s="332"/>
      <c r="DS47" s="332"/>
      <c r="DT47" s="332"/>
      <c r="DU47" s="75">
        <v>2</v>
      </c>
    </row>
    <row r="48" spans="1:125" s="19" customFormat="1" ht="30.75" customHeight="1">
      <c r="A48" s="306">
        <v>24</v>
      </c>
      <c r="B48" s="307"/>
      <c r="C48" s="308"/>
      <c r="D48" s="196" t="s">
        <v>386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324" t="s">
        <v>571</v>
      </c>
      <c r="P48" s="325"/>
      <c r="Q48" s="325"/>
      <c r="R48" s="325"/>
      <c r="S48" s="325"/>
      <c r="T48" s="325"/>
      <c r="U48" s="325"/>
      <c r="V48" s="325"/>
      <c r="W48" s="325"/>
      <c r="X48" s="325"/>
      <c r="Y48" s="326"/>
      <c r="Z48" s="327" t="s">
        <v>573</v>
      </c>
      <c r="AA48" s="328"/>
      <c r="AB48" s="328"/>
      <c r="AC48" s="328"/>
      <c r="AD48" s="328"/>
      <c r="AE48" s="328"/>
      <c r="AF48" s="328"/>
      <c r="AG48" s="328"/>
      <c r="AH48" s="328"/>
      <c r="AI48" s="328"/>
      <c r="AJ48" s="329"/>
      <c r="AK48" s="268" t="s">
        <v>574</v>
      </c>
      <c r="AL48" s="330"/>
      <c r="AM48" s="330"/>
      <c r="AN48" s="330"/>
      <c r="AO48" s="330"/>
      <c r="AP48" s="330"/>
      <c r="AQ48" s="331"/>
      <c r="AR48" s="153">
        <v>10</v>
      </c>
      <c r="AS48" s="154"/>
      <c r="AT48" s="154"/>
      <c r="AU48" s="154"/>
      <c r="AV48" s="154"/>
      <c r="AW48" s="155"/>
      <c r="AX48" s="268" t="s">
        <v>575</v>
      </c>
      <c r="AY48" s="330"/>
      <c r="AZ48" s="330"/>
      <c r="BA48" s="330"/>
      <c r="BB48" s="330"/>
      <c r="BC48" s="330"/>
      <c r="BD48" s="331"/>
      <c r="BE48" s="153">
        <v>10</v>
      </c>
      <c r="BF48" s="154"/>
      <c r="BG48" s="154"/>
      <c r="BH48" s="154"/>
      <c r="BI48" s="154"/>
      <c r="BJ48" s="154"/>
      <c r="BK48" s="155"/>
      <c r="BL48" s="71" t="s">
        <v>842</v>
      </c>
      <c r="BM48" s="332">
        <v>2</v>
      </c>
      <c r="BN48" s="332"/>
      <c r="BO48" s="332"/>
      <c r="BP48" s="332"/>
      <c r="BQ48" s="332"/>
      <c r="BR48" s="332"/>
      <c r="BS48" s="332"/>
      <c r="BT48" s="333">
        <v>0</v>
      </c>
      <c r="BU48" s="333"/>
      <c r="BV48" s="333"/>
      <c r="BW48" s="333"/>
      <c r="BX48" s="333"/>
      <c r="BY48" s="333"/>
      <c r="BZ48" s="332">
        <v>1</v>
      </c>
      <c r="CA48" s="332"/>
      <c r="CB48" s="332"/>
      <c r="CC48" s="332"/>
      <c r="CD48" s="332"/>
      <c r="CE48" s="332"/>
      <c r="CF48" s="332">
        <v>1</v>
      </c>
      <c r="CG48" s="332"/>
      <c r="CH48" s="332"/>
      <c r="CI48" s="332"/>
      <c r="CJ48" s="332"/>
      <c r="CK48" s="332"/>
      <c r="CL48" s="333">
        <v>0</v>
      </c>
      <c r="CM48" s="333"/>
      <c r="CN48" s="333"/>
      <c r="CO48" s="333"/>
      <c r="CP48" s="333"/>
      <c r="CQ48" s="333"/>
      <c r="CR48" s="333"/>
      <c r="CS48" s="333">
        <v>0</v>
      </c>
      <c r="CT48" s="333"/>
      <c r="CU48" s="333"/>
      <c r="CV48" s="333"/>
      <c r="CW48" s="333"/>
      <c r="CX48" s="333"/>
      <c r="CY48" s="333"/>
      <c r="CZ48" s="332">
        <v>1</v>
      </c>
      <c r="DA48" s="332"/>
      <c r="DB48" s="332"/>
      <c r="DC48" s="332"/>
      <c r="DD48" s="332"/>
      <c r="DE48" s="332"/>
      <c r="DF48" s="332"/>
      <c r="DG48" s="332">
        <v>1</v>
      </c>
      <c r="DH48" s="332"/>
      <c r="DI48" s="332"/>
      <c r="DJ48" s="332"/>
      <c r="DK48" s="332"/>
      <c r="DL48" s="332"/>
      <c r="DM48" s="332"/>
      <c r="DN48" s="332">
        <v>0</v>
      </c>
      <c r="DO48" s="332"/>
      <c r="DP48" s="332"/>
      <c r="DQ48" s="332"/>
      <c r="DR48" s="332"/>
      <c r="DS48" s="332"/>
      <c r="DT48" s="332"/>
      <c r="DU48" s="75">
        <v>2</v>
      </c>
    </row>
    <row r="49" spans="1:125" s="19" customFormat="1" ht="30.75" customHeight="1">
      <c r="A49" s="306">
        <v>25</v>
      </c>
      <c r="B49" s="307"/>
      <c r="C49" s="308"/>
      <c r="D49" s="196" t="s">
        <v>386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324" t="s">
        <v>571</v>
      </c>
      <c r="P49" s="325"/>
      <c r="Q49" s="325"/>
      <c r="R49" s="325"/>
      <c r="S49" s="325"/>
      <c r="T49" s="325"/>
      <c r="U49" s="325"/>
      <c r="V49" s="325"/>
      <c r="W49" s="325"/>
      <c r="X49" s="325"/>
      <c r="Y49" s="326"/>
      <c r="Z49" s="327" t="s">
        <v>576</v>
      </c>
      <c r="AA49" s="328"/>
      <c r="AB49" s="328"/>
      <c r="AC49" s="328"/>
      <c r="AD49" s="328"/>
      <c r="AE49" s="328"/>
      <c r="AF49" s="328"/>
      <c r="AG49" s="328"/>
      <c r="AH49" s="328"/>
      <c r="AI49" s="328"/>
      <c r="AJ49" s="329"/>
      <c r="AK49" s="268" t="s">
        <v>577</v>
      </c>
      <c r="AL49" s="330"/>
      <c r="AM49" s="330"/>
      <c r="AN49" s="330"/>
      <c r="AO49" s="330"/>
      <c r="AP49" s="330"/>
      <c r="AQ49" s="331"/>
      <c r="AR49" s="153">
        <v>6</v>
      </c>
      <c r="AS49" s="154"/>
      <c r="AT49" s="154"/>
      <c r="AU49" s="154"/>
      <c r="AV49" s="154"/>
      <c r="AW49" s="155"/>
      <c r="AX49" s="268" t="s">
        <v>12</v>
      </c>
      <c r="AY49" s="330"/>
      <c r="AZ49" s="330"/>
      <c r="BA49" s="330"/>
      <c r="BB49" s="330"/>
      <c r="BC49" s="330"/>
      <c r="BD49" s="331"/>
      <c r="BE49" s="153" t="s">
        <v>12</v>
      </c>
      <c r="BF49" s="154"/>
      <c r="BG49" s="154"/>
      <c r="BH49" s="154"/>
      <c r="BI49" s="154"/>
      <c r="BJ49" s="154"/>
      <c r="BK49" s="155"/>
      <c r="BL49" s="69"/>
      <c r="BM49" s="332">
        <v>1</v>
      </c>
      <c r="BN49" s="332"/>
      <c r="BO49" s="332"/>
      <c r="BP49" s="332"/>
      <c r="BQ49" s="332"/>
      <c r="BR49" s="332"/>
      <c r="BS49" s="332"/>
      <c r="BT49" s="333">
        <v>0</v>
      </c>
      <c r="BU49" s="333"/>
      <c r="BV49" s="333"/>
      <c r="BW49" s="333"/>
      <c r="BX49" s="333"/>
      <c r="BY49" s="333"/>
      <c r="BZ49" s="332">
        <v>0</v>
      </c>
      <c r="CA49" s="332"/>
      <c r="CB49" s="332"/>
      <c r="CC49" s="332"/>
      <c r="CD49" s="332"/>
      <c r="CE49" s="332"/>
      <c r="CF49" s="332">
        <v>1</v>
      </c>
      <c r="CG49" s="332"/>
      <c r="CH49" s="332"/>
      <c r="CI49" s="332"/>
      <c r="CJ49" s="332"/>
      <c r="CK49" s="332"/>
      <c r="CL49" s="333">
        <v>0</v>
      </c>
      <c r="CM49" s="333"/>
      <c r="CN49" s="333"/>
      <c r="CO49" s="333"/>
      <c r="CP49" s="333"/>
      <c r="CQ49" s="333"/>
      <c r="CR49" s="333"/>
      <c r="CS49" s="333">
        <v>0</v>
      </c>
      <c r="CT49" s="333"/>
      <c r="CU49" s="333"/>
      <c r="CV49" s="333"/>
      <c r="CW49" s="333"/>
      <c r="CX49" s="333"/>
      <c r="CY49" s="333"/>
      <c r="CZ49" s="332">
        <v>0</v>
      </c>
      <c r="DA49" s="332"/>
      <c r="DB49" s="332"/>
      <c r="DC49" s="332"/>
      <c r="DD49" s="332"/>
      <c r="DE49" s="332"/>
      <c r="DF49" s="332"/>
      <c r="DG49" s="332">
        <v>1</v>
      </c>
      <c r="DH49" s="332"/>
      <c r="DI49" s="332"/>
      <c r="DJ49" s="332"/>
      <c r="DK49" s="332"/>
      <c r="DL49" s="332"/>
      <c r="DM49" s="332"/>
      <c r="DN49" s="332">
        <v>0</v>
      </c>
      <c r="DO49" s="332"/>
      <c r="DP49" s="332"/>
      <c r="DQ49" s="332"/>
      <c r="DR49" s="332"/>
      <c r="DS49" s="332"/>
      <c r="DT49" s="332"/>
      <c r="DU49" s="75"/>
    </row>
    <row r="50" spans="1:125" s="19" customFormat="1" ht="30.75" customHeight="1">
      <c r="A50" s="321">
        <v>26</v>
      </c>
      <c r="B50" s="322"/>
      <c r="C50" s="323"/>
      <c r="D50" s="144" t="s">
        <v>386</v>
      </c>
      <c r="E50" s="145"/>
      <c r="F50" s="145"/>
      <c r="G50" s="145"/>
      <c r="H50" s="145"/>
      <c r="I50" s="145"/>
      <c r="J50" s="145"/>
      <c r="K50" s="145"/>
      <c r="L50" s="145"/>
      <c r="M50" s="145"/>
      <c r="N50" s="146"/>
      <c r="O50" s="309" t="s">
        <v>387</v>
      </c>
      <c r="P50" s="310"/>
      <c r="Q50" s="310"/>
      <c r="R50" s="310"/>
      <c r="S50" s="310"/>
      <c r="T50" s="310"/>
      <c r="U50" s="310"/>
      <c r="V50" s="310"/>
      <c r="W50" s="310"/>
      <c r="X50" s="310"/>
      <c r="Y50" s="311"/>
      <c r="Z50" s="312" t="s">
        <v>805</v>
      </c>
      <c r="AA50" s="313"/>
      <c r="AB50" s="313"/>
      <c r="AC50" s="313"/>
      <c r="AD50" s="313"/>
      <c r="AE50" s="313"/>
      <c r="AF50" s="313"/>
      <c r="AG50" s="313"/>
      <c r="AH50" s="313"/>
      <c r="AI50" s="313"/>
      <c r="AJ50" s="314"/>
      <c r="AK50" s="337" t="s">
        <v>801</v>
      </c>
      <c r="AL50" s="316"/>
      <c r="AM50" s="316"/>
      <c r="AN50" s="316"/>
      <c r="AO50" s="316"/>
      <c r="AP50" s="316"/>
      <c r="AQ50" s="317"/>
      <c r="AR50" s="144">
        <v>10</v>
      </c>
      <c r="AS50" s="145"/>
      <c r="AT50" s="145"/>
      <c r="AU50" s="145"/>
      <c r="AV50" s="145"/>
      <c r="AW50" s="146"/>
      <c r="AX50" s="318" t="s">
        <v>802</v>
      </c>
      <c r="AY50" s="319"/>
      <c r="AZ50" s="319"/>
      <c r="BA50" s="319"/>
      <c r="BB50" s="319"/>
      <c r="BC50" s="319"/>
      <c r="BD50" s="320"/>
      <c r="BE50" s="144">
        <v>10</v>
      </c>
      <c r="BF50" s="145"/>
      <c r="BG50" s="145"/>
      <c r="BH50" s="145"/>
      <c r="BI50" s="145"/>
      <c r="BJ50" s="145"/>
      <c r="BK50" s="146"/>
      <c r="BL50" s="70" t="s">
        <v>806</v>
      </c>
      <c r="BM50" s="144">
        <v>1</v>
      </c>
      <c r="BN50" s="145"/>
      <c r="BO50" s="145"/>
      <c r="BP50" s="145"/>
      <c r="BQ50" s="145"/>
      <c r="BR50" s="145"/>
      <c r="BS50" s="146"/>
      <c r="BT50" s="144">
        <v>0</v>
      </c>
      <c r="BU50" s="145"/>
      <c r="BV50" s="145"/>
      <c r="BW50" s="145"/>
      <c r="BX50" s="145"/>
      <c r="BY50" s="146"/>
      <c r="BZ50" s="144">
        <v>1</v>
      </c>
      <c r="CA50" s="145"/>
      <c r="CB50" s="145"/>
      <c r="CC50" s="145"/>
      <c r="CD50" s="145"/>
      <c r="CE50" s="146"/>
      <c r="CF50" s="144">
        <v>0</v>
      </c>
      <c r="CG50" s="145"/>
      <c r="CH50" s="145"/>
      <c r="CI50" s="145"/>
      <c r="CJ50" s="145"/>
      <c r="CK50" s="146"/>
      <c r="CL50" s="144">
        <v>0</v>
      </c>
      <c r="CM50" s="145"/>
      <c r="CN50" s="145"/>
      <c r="CO50" s="145"/>
      <c r="CP50" s="145"/>
      <c r="CQ50" s="145"/>
      <c r="CR50" s="146"/>
      <c r="CS50" s="144">
        <v>0</v>
      </c>
      <c r="CT50" s="145"/>
      <c r="CU50" s="145"/>
      <c r="CV50" s="145"/>
      <c r="CW50" s="145"/>
      <c r="CX50" s="145"/>
      <c r="CY50" s="146"/>
      <c r="CZ50" s="144">
        <v>1</v>
      </c>
      <c r="DA50" s="145"/>
      <c r="DB50" s="145"/>
      <c r="DC50" s="145"/>
      <c r="DD50" s="145"/>
      <c r="DE50" s="145"/>
      <c r="DF50" s="146"/>
      <c r="DG50" s="144">
        <v>0</v>
      </c>
      <c r="DH50" s="145"/>
      <c r="DI50" s="145"/>
      <c r="DJ50" s="145"/>
      <c r="DK50" s="145"/>
      <c r="DL50" s="145"/>
      <c r="DM50" s="146"/>
      <c r="DN50" s="144">
        <v>0</v>
      </c>
      <c r="DO50" s="145"/>
      <c r="DP50" s="145"/>
      <c r="DQ50" s="145"/>
      <c r="DR50" s="145"/>
      <c r="DS50" s="145"/>
      <c r="DT50" s="146"/>
      <c r="DU50" s="75"/>
    </row>
    <row r="51" spans="1:125" s="19" customFormat="1" ht="30.75" customHeight="1">
      <c r="A51" s="306">
        <v>27</v>
      </c>
      <c r="B51" s="307"/>
      <c r="C51" s="308"/>
      <c r="D51" s="144" t="s">
        <v>386</v>
      </c>
      <c r="E51" s="145"/>
      <c r="F51" s="145"/>
      <c r="G51" s="145"/>
      <c r="H51" s="145"/>
      <c r="I51" s="145"/>
      <c r="J51" s="145"/>
      <c r="K51" s="145"/>
      <c r="L51" s="145"/>
      <c r="M51" s="145"/>
      <c r="N51" s="146"/>
      <c r="O51" s="309" t="s">
        <v>387</v>
      </c>
      <c r="P51" s="310"/>
      <c r="Q51" s="310"/>
      <c r="R51" s="310"/>
      <c r="S51" s="310"/>
      <c r="T51" s="310"/>
      <c r="U51" s="310"/>
      <c r="V51" s="310"/>
      <c r="W51" s="310"/>
      <c r="X51" s="310"/>
      <c r="Y51" s="311"/>
      <c r="Z51" s="312" t="s">
        <v>590</v>
      </c>
      <c r="AA51" s="313"/>
      <c r="AB51" s="313"/>
      <c r="AC51" s="313"/>
      <c r="AD51" s="313"/>
      <c r="AE51" s="313"/>
      <c r="AF51" s="313"/>
      <c r="AG51" s="313"/>
      <c r="AH51" s="313"/>
      <c r="AI51" s="313"/>
      <c r="AJ51" s="314"/>
      <c r="AK51" s="315" t="s">
        <v>524</v>
      </c>
      <c r="AL51" s="316"/>
      <c r="AM51" s="316"/>
      <c r="AN51" s="316"/>
      <c r="AO51" s="316"/>
      <c r="AP51" s="316"/>
      <c r="AQ51" s="317"/>
      <c r="AR51" s="144">
        <v>10</v>
      </c>
      <c r="AS51" s="145"/>
      <c r="AT51" s="145"/>
      <c r="AU51" s="145"/>
      <c r="AV51" s="145"/>
      <c r="AW51" s="146"/>
      <c r="AX51" s="318" t="s">
        <v>525</v>
      </c>
      <c r="AY51" s="319"/>
      <c r="AZ51" s="319"/>
      <c r="BA51" s="319"/>
      <c r="BB51" s="319"/>
      <c r="BC51" s="319"/>
      <c r="BD51" s="320"/>
      <c r="BE51" s="144">
        <v>0.4</v>
      </c>
      <c r="BF51" s="145"/>
      <c r="BG51" s="145"/>
      <c r="BH51" s="145"/>
      <c r="BI51" s="145"/>
      <c r="BJ51" s="145"/>
      <c r="BK51" s="146"/>
      <c r="BL51" s="68" t="s">
        <v>526</v>
      </c>
      <c r="BM51" s="144">
        <v>1</v>
      </c>
      <c r="BN51" s="145"/>
      <c r="BO51" s="145"/>
      <c r="BP51" s="145"/>
      <c r="BQ51" s="145"/>
      <c r="BR51" s="145"/>
      <c r="BS51" s="146"/>
      <c r="BT51" s="144">
        <v>0</v>
      </c>
      <c r="BU51" s="145"/>
      <c r="BV51" s="145"/>
      <c r="BW51" s="145"/>
      <c r="BX51" s="145"/>
      <c r="BY51" s="146"/>
      <c r="BZ51" s="144">
        <v>0</v>
      </c>
      <c r="CA51" s="145"/>
      <c r="CB51" s="145"/>
      <c r="CC51" s="145"/>
      <c r="CD51" s="145"/>
      <c r="CE51" s="146"/>
      <c r="CF51" s="144">
        <v>1</v>
      </c>
      <c r="CG51" s="145"/>
      <c r="CH51" s="145"/>
      <c r="CI51" s="145"/>
      <c r="CJ51" s="145"/>
      <c r="CK51" s="146"/>
      <c r="CL51" s="144">
        <v>0</v>
      </c>
      <c r="CM51" s="145"/>
      <c r="CN51" s="145"/>
      <c r="CO51" s="145"/>
      <c r="CP51" s="145"/>
      <c r="CQ51" s="145"/>
      <c r="CR51" s="146"/>
      <c r="CS51" s="144">
        <v>0</v>
      </c>
      <c r="CT51" s="145"/>
      <c r="CU51" s="145"/>
      <c r="CV51" s="145"/>
      <c r="CW51" s="145"/>
      <c r="CX51" s="145"/>
      <c r="CY51" s="146"/>
      <c r="CZ51" s="144">
        <v>0</v>
      </c>
      <c r="DA51" s="145"/>
      <c r="DB51" s="145"/>
      <c r="DC51" s="145"/>
      <c r="DD51" s="145"/>
      <c r="DE51" s="145"/>
      <c r="DF51" s="146"/>
      <c r="DG51" s="144">
        <v>1</v>
      </c>
      <c r="DH51" s="145"/>
      <c r="DI51" s="145"/>
      <c r="DJ51" s="145"/>
      <c r="DK51" s="145"/>
      <c r="DL51" s="145"/>
      <c r="DM51" s="146"/>
      <c r="DN51" s="144">
        <v>0</v>
      </c>
      <c r="DO51" s="145"/>
      <c r="DP51" s="145"/>
      <c r="DQ51" s="145"/>
      <c r="DR51" s="145"/>
      <c r="DS51" s="145"/>
      <c r="DT51" s="146"/>
    </row>
    <row r="52" spans="1:125" s="19" customFormat="1" ht="30.75" customHeight="1">
      <c r="A52" s="306">
        <v>28</v>
      </c>
      <c r="B52" s="307"/>
      <c r="C52" s="308"/>
      <c r="D52" s="144" t="s">
        <v>386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6"/>
      <c r="O52" s="309" t="s">
        <v>387</v>
      </c>
      <c r="P52" s="310"/>
      <c r="Q52" s="310"/>
      <c r="R52" s="310"/>
      <c r="S52" s="310"/>
      <c r="T52" s="310"/>
      <c r="U52" s="310"/>
      <c r="V52" s="310"/>
      <c r="W52" s="310"/>
      <c r="X52" s="310"/>
      <c r="Y52" s="311"/>
      <c r="Z52" s="312" t="s">
        <v>590</v>
      </c>
      <c r="AA52" s="313"/>
      <c r="AB52" s="313"/>
      <c r="AC52" s="313"/>
      <c r="AD52" s="313"/>
      <c r="AE52" s="313"/>
      <c r="AF52" s="313"/>
      <c r="AG52" s="313"/>
      <c r="AH52" s="313"/>
      <c r="AI52" s="313"/>
      <c r="AJ52" s="314"/>
      <c r="AK52" s="315" t="s">
        <v>524</v>
      </c>
      <c r="AL52" s="316"/>
      <c r="AM52" s="316"/>
      <c r="AN52" s="316"/>
      <c r="AO52" s="316"/>
      <c r="AP52" s="316"/>
      <c r="AQ52" s="317"/>
      <c r="AR52" s="144">
        <v>10</v>
      </c>
      <c r="AS52" s="145"/>
      <c r="AT52" s="145"/>
      <c r="AU52" s="145"/>
      <c r="AV52" s="145"/>
      <c r="AW52" s="146"/>
      <c r="AX52" s="318" t="s">
        <v>527</v>
      </c>
      <c r="AY52" s="319"/>
      <c r="AZ52" s="319"/>
      <c r="BA52" s="319"/>
      <c r="BB52" s="319"/>
      <c r="BC52" s="319"/>
      <c r="BD52" s="320"/>
      <c r="BE52" s="144">
        <v>0.4</v>
      </c>
      <c r="BF52" s="145"/>
      <c r="BG52" s="145"/>
      <c r="BH52" s="145"/>
      <c r="BI52" s="145"/>
      <c r="BJ52" s="145"/>
      <c r="BK52" s="146"/>
      <c r="BL52" s="68" t="s">
        <v>528</v>
      </c>
      <c r="BM52" s="144">
        <v>3</v>
      </c>
      <c r="BN52" s="145"/>
      <c r="BO52" s="145"/>
      <c r="BP52" s="145"/>
      <c r="BQ52" s="145"/>
      <c r="BR52" s="145"/>
      <c r="BS52" s="146"/>
      <c r="BT52" s="144">
        <v>0</v>
      </c>
      <c r="BU52" s="145"/>
      <c r="BV52" s="145"/>
      <c r="BW52" s="145"/>
      <c r="BX52" s="145"/>
      <c r="BY52" s="146"/>
      <c r="BZ52" s="144">
        <v>0</v>
      </c>
      <c r="CA52" s="145"/>
      <c r="CB52" s="145"/>
      <c r="CC52" s="145"/>
      <c r="CD52" s="145"/>
      <c r="CE52" s="146"/>
      <c r="CF52" s="144">
        <v>3</v>
      </c>
      <c r="CG52" s="145"/>
      <c r="CH52" s="145"/>
      <c r="CI52" s="145"/>
      <c r="CJ52" s="145"/>
      <c r="CK52" s="146"/>
      <c r="CL52" s="144">
        <v>0</v>
      </c>
      <c r="CM52" s="145"/>
      <c r="CN52" s="145"/>
      <c r="CO52" s="145"/>
      <c r="CP52" s="145"/>
      <c r="CQ52" s="145"/>
      <c r="CR52" s="146"/>
      <c r="CS52" s="144">
        <v>0</v>
      </c>
      <c r="CT52" s="145"/>
      <c r="CU52" s="145"/>
      <c r="CV52" s="145"/>
      <c r="CW52" s="145"/>
      <c r="CX52" s="145"/>
      <c r="CY52" s="146"/>
      <c r="CZ52" s="144">
        <v>0</v>
      </c>
      <c r="DA52" s="145"/>
      <c r="DB52" s="145"/>
      <c r="DC52" s="145"/>
      <c r="DD52" s="145"/>
      <c r="DE52" s="145"/>
      <c r="DF52" s="146"/>
      <c r="DG52" s="144">
        <v>3</v>
      </c>
      <c r="DH52" s="145"/>
      <c r="DI52" s="145"/>
      <c r="DJ52" s="145"/>
      <c r="DK52" s="145"/>
      <c r="DL52" s="145"/>
      <c r="DM52" s="146"/>
      <c r="DN52" s="144">
        <v>0</v>
      </c>
      <c r="DO52" s="145"/>
      <c r="DP52" s="145"/>
      <c r="DQ52" s="145"/>
      <c r="DR52" s="145"/>
      <c r="DS52" s="145"/>
      <c r="DT52" s="146"/>
    </row>
    <row r="53" spans="1:125" s="19" customFormat="1" ht="30.75" customHeight="1">
      <c r="A53" s="321">
        <v>29</v>
      </c>
      <c r="B53" s="322"/>
      <c r="C53" s="323"/>
      <c r="D53" s="144" t="s">
        <v>386</v>
      </c>
      <c r="E53" s="145"/>
      <c r="F53" s="145"/>
      <c r="G53" s="145"/>
      <c r="H53" s="145"/>
      <c r="I53" s="145"/>
      <c r="J53" s="145"/>
      <c r="K53" s="145"/>
      <c r="L53" s="145"/>
      <c r="M53" s="145"/>
      <c r="N53" s="146"/>
      <c r="O53" s="309" t="s">
        <v>387</v>
      </c>
      <c r="P53" s="310"/>
      <c r="Q53" s="310"/>
      <c r="R53" s="310"/>
      <c r="S53" s="310"/>
      <c r="T53" s="310"/>
      <c r="U53" s="310"/>
      <c r="V53" s="310"/>
      <c r="W53" s="310"/>
      <c r="X53" s="310"/>
      <c r="Y53" s="311"/>
      <c r="Z53" s="312" t="s">
        <v>590</v>
      </c>
      <c r="AA53" s="313"/>
      <c r="AB53" s="313"/>
      <c r="AC53" s="313"/>
      <c r="AD53" s="313"/>
      <c r="AE53" s="313"/>
      <c r="AF53" s="313"/>
      <c r="AG53" s="313"/>
      <c r="AH53" s="313"/>
      <c r="AI53" s="313"/>
      <c r="AJ53" s="314"/>
      <c r="AK53" s="315" t="s">
        <v>524</v>
      </c>
      <c r="AL53" s="316"/>
      <c r="AM53" s="316"/>
      <c r="AN53" s="316"/>
      <c r="AO53" s="316"/>
      <c r="AP53" s="316"/>
      <c r="AQ53" s="317"/>
      <c r="AR53" s="144">
        <v>10</v>
      </c>
      <c r="AS53" s="145"/>
      <c r="AT53" s="145"/>
      <c r="AU53" s="145"/>
      <c r="AV53" s="145"/>
      <c r="AW53" s="146"/>
      <c r="AX53" s="318" t="s">
        <v>529</v>
      </c>
      <c r="AY53" s="319"/>
      <c r="AZ53" s="319"/>
      <c r="BA53" s="319"/>
      <c r="BB53" s="319"/>
      <c r="BC53" s="319"/>
      <c r="BD53" s="320"/>
      <c r="BE53" s="144">
        <v>0.4</v>
      </c>
      <c r="BF53" s="145"/>
      <c r="BG53" s="145"/>
      <c r="BH53" s="145"/>
      <c r="BI53" s="145"/>
      <c r="BJ53" s="145"/>
      <c r="BK53" s="146"/>
      <c r="BL53" s="68" t="s">
        <v>530</v>
      </c>
      <c r="BM53" s="144">
        <v>1</v>
      </c>
      <c r="BN53" s="145"/>
      <c r="BO53" s="145"/>
      <c r="BP53" s="145"/>
      <c r="BQ53" s="145"/>
      <c r="BR53" s="145"/>
      <c r="BS53" s="146"/>
      <c r="BT53" s="144">
        <v>0</v>
      </c>
      <c r="BU53" s="145"/>
      <c r="BV53" s="145"/>
      <c r="BW53" s="145"/>
      <c r="BX53" s="145"/>
      <c r="BY53" s="146"/>
      <c r="BZ53" s="144">
        <v>0</v>
      </c>
      <c r="CA53" s="145"/>
      <c r="CB53" s="145"/>
      <c r="CC53" s="145"/>
      <c r="CD53" s="145"/>
      <c r="CE53" s="146"/>
      <c r="CF53" s="144">
        <v>1</v>
      </c>
      <c r="CG53" s="145"/>
      <c r="CH53" s="145"/>
      <c r="CI53" s="145"/>
      <c r="CJ53" s="145"/>
      <c r="CK53" s="146"/>
      <c r="CL53" s="144">
        <v>0</v>
      </c>
      <c r="CM53" s="145"/>
      <c r="CN53" s="145"/>
      <c r="CO53" s="145"/>
      <c r="CP53" s="145"/>
      <c r="CQ53" s="145"/>
      <c r="CR53" s="146"/>
      <c r="CS53" s="144">
        <v>0</v>
      </c>
      <c r="CT53" s="145"/>
      <c r="CU53" s="145"/>
      <c r="CV53" s="145"/>
      <c r="CW53" s="145"/>
      <c r="CX53" s="145"/>
      <c r="CY53" s="146"/>
      <c r="CZ53" s="144">
        <v>0</v>
      </c>
      <c r="DA53" s="145"/>
      <c r="DB53" s="145"/>
      <c r="DC53" s="145"/>
      <c r="DD53" s="145"/>
      <c r="DE53" s="145"/>
      <c r="DF53" s="146"/>
      <c r="DG53" s="144">
        <v>1</v>
      </c>
      <c r="DH53" s="145"/>
      <c r="DI53" s="145"/>
      <c r="DJ53" s="145"/>
      <c r="DK53" s="145"/>
      <c r="DL53" s="145"/>
      <c r="DM53" s="146"/>
      <c r="DN53" s="144">
        <v>0</v>
      </c>
      <c r="DO53" s="145"/>
      <c r="DP53" s="145"/>
      <c r="DQ53" s="145"/>
      <c r="DR53" s="145"/>
      <c r="DS53" s="145"/>
      <c r="DT53" s="146"/>
    </row>
    <row r="54" spans="1:125" s="19" customFormat="1" ht="30.75" customHeight="1">
      <c r="A54" s="306">
        <v>30</v>
      </c>
      <c r="B54" s="307"/>
      <c r="C54" s="308"/>
      <c r="D54" s="144" t="s">
        <v>386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6"/>
      <c r="O54" s="309" t="s">
        <v>387</v>
      </c>
      <c r="P54" s="310"/>
      <c r="Q54" s="310"/>
      <c r="R54" s="310"/>
      <c r="S54" s="310"/>
      <c r="T54" s="310"/>
      <c r="U54" s="310"/>
      <c r="V54" s="310"/>
      <c r="W54" s="310"/>
      <c r="X54" s="310"/>
      <c r="Y54" s="311"/>
      <c r="Z54" s="312" t="s">
        <v>590</v>
      </c>
      <c r="AA54" s="313"/>
      <c r="AB54" s="313"/>
      <c r="AC54" s="313"/>
      <c r="AD54" s="313"/>
      <c r="AE54" s="313"/>
      <c r="AF54" s="313"/>
      <c r="AG54" s="313"/>
      <c r="AH54" s="313"/>
      <c r="AI54" s="313"/>
      <c r="AJ54" s="314"/>
      <c r="AK54" s="315" t="s">
        <v>524</v>
      </c>
      <c r="AL54" s="316"/>
      <c r="AM54" s="316"/>
      <c r="AN54" s="316"/>
      <c r="AO54" s="316"/>
      <c r="AP54" s="316"/>
      <c r="AQ54" s="317"/>
      <c r="AR54" s="144">
        <v>10</v>
      </c>
      <c r="AS54" s="145"/>
      <c r="AT54" s="145"/>
      <c r="AU54" s="145"/>
      <c r="AV54" s="145"/>
      <c r="AW54" s="146"/>
      <c r="AX54" s="318" t="s">
        <v>531</v>
      </c>
      <c r="AY54" s="319"/>
      <c r="AZ54" s="319"/>
      <c r="BA54" s="319"/>
      <c r="BB54" s="319"/>
      <c r="BC54" s="319"/>
      <c r="BD54" s="320"/>
      <c r="BE54" s="144">
        <v>0.4</v>
      </c>
      <c r="BF54" s="145"/>
      <c r="BG54" s="145"/>
      <c r="BH54" s="145"/>
      <c r="BI54" s="145"/>
      <c r="BJ54" s="145"/>
      <c r="BK54" s="146"/>
      <c r="BL54" s="70" t="s">
        <v>846</v>
      </c>
      <c r="BM54" s="144">
        <v>2</v>
      </c>
      <c r="BN54" s="145"/>
      <c r="BO54" s="145"/>
      <c r="BP54" s="145"/>
      <c r="BQ54" s="145"/>
      <c r="BR54" s="145"/>
      <c r="BS54" s="146"/>
      <c r="BT54" s="144">
        <v>0</v>
      </c>
      <c r="BU54" s="145"/>
      <c r="BV54" s="145"/>
      <c r="BW54" s="145"/>
      <c r="BX54" s="145"/>
      <c r="BY54" s="146"/>
      <c r="BZ54" s="144">
        <v>0</v>
      </c>
      <c r="CA54" s="145"/>
      <c r="CB54" s="145"/>
      <c r="CC54" s="145"/>
      <c r="CD54" s="145"/>
      <c r="CE54" s="146"/>
      <c r="CF54" s="144">
        <v>2</v>
      </c>
      <c r="CG54" s="145"/>
      <c r="CH54" s="145"/>
      <c r="CI54" s="145"/>
      <c r="CJ54" s="145"/>
      <c r="CK54" s="146"/>
      <c r="CL54" s="144">
        <v>0</v>
      </c>
      <c r="CM54" s="145"/>
      <c r="CN54" s="145"/>
      <c r="CO54" s="145"/>
      <c r="CP54" s="145"/>
      <c r="CQ54" s="145"/>
      <c r="CR54" s="146"/>
      <c r="CS54" s="144">
        <v>0</v>
      </c>
      <c r="CT54" s="145"/>
      <c r="CU54" s="145"/>
      <c r="CV54" s="145"/>
      <c r="CW54" s="145"/>
      <c r="CX54" s="145"/>
      <c r="CY54" s="146"/>
      <c r="CZ54" s="144">
        <v>0</v>
      </c>
      <c r="DA54" s="145"/>
      <c r="DB54" s="145"/>
      <c r="DC54" s="145"/>
      <c r="DD54" s="145"/>
      <c r="DE54" s="145"/>
      <c r="DF54" s="146"/>
      <c r="DG54" s="144">
        <v>2</v>
      </c>
      <c r="DH54" s="145"/>
      <c r="DI54" s="145"/>
      <c r="DJ54" s="145"/>
      <c r="DK54" s="145"/>
      <c r="DL54" s="145"/>
      <c r="DM54" s="146"/>
      <c r="DN54" s="144">
        <v>0</v>
      </c>
      <c r="DO54" s="145"/>
      <c r="DP54" s="145"/>
      <c r="DQ54" s="145"/>
      <c r="DR54" s="145"/>
      <c r="DS54" s="145"/>
      <c r="DT54" s="146"/>
      <c r="DU54" s="67"/>
    </row>
    <row r="55" spans="1:125" s="19" customFormat="1" ht="30.75" customHeight="1">
      <c r="A55" s="306">
        <v>31</v>
      </c>
      <c r="B55" s="307"/>
      <c r="C55" s="308"/>
      <c r="D55" s="144" t="s">
        <v>386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6"/>
      <c r="O55" s="309" t="s">
        <v>387</v>
      </c>
      <c r="P55" s="310"/>
      <c r="Q55" s="310"/>
      <c r="R55" s="310"/>
      <c r="S55" s="310"/>
      <c r="T55" s="310"/>
      <c r="U55" s="310"/>
      <c r="V55" s="310"/>
      <c r="W55" s="310"/>
      <c r="X55" s="310"/>
      <c r="Y55" s="311"/>
      <c r="Z55" s="312" t="s">
        <v>590</v>
      </c>
      <c r="AA55" s="313"/>
      <c r="AB55" s="313"/>
      <c r="AC55" s="313"/>
      <c r="AD55" s="313"/>
      <c r="AE55" s="313"/>
      <c r="AF55" s="313"/>
      <c r="AG55" s="313"/>
      <c r="AH55" s="313"/>
      <c r="AI55" s="313"/>
      <c r="AJ55" s="314"/>
      <c r="AK55" s="315" t="s">
        <v>524</v>
      </c>
      <c r="AL55" s="316"/>
      <c r="AM55" s="316"/>
      <c r="AN55" s="316"/>
      <c r="AO55" s="316"/>
      <c r="AP55" s="316"/>
      <c r="AQ55" s="317"/>
      <c r="AR55" s="144">
        <v>10</v>
      </c>
      <c r="AS55" s="145"/>
      <c r="AT55" s="145"/>
      <c r="AU55" s="145"/>
      <c r="AV55" s="145"/>
      <c r="AW55" s="146"/>
      <c r="AX55" s="318" t="s">
        <v>532</v>
      </c>
      <c r="AY55" s="319"/>
      <c r="AZ55" s="319"/>
      <c r="BA55" s="319"/>
      <c r="BB55" s="319"/>
      <c r="BC55" s="319"/>
      <c r="BD55" s="320"/>
      <c r="BE55" s="144">
        <v>0.4</v>
      </c>
      <c r="BF55" s="145"/>
      <c r="BG55" s="145"/>
      <c r="BH55" s="145"/>
      <c r="BI55" s="145"/>
      <c r="BJ55" s="145"/>
      <c r="BK55" s="146"/>
      <c r="BL55" s="68" t="s">
        <v>533</v>
      </c>
      <c r="BM55" s="144">
        <v>1</v>
      </c>
      <c r="BN55" s="145"/>
      <c r="BO55" s="145"/>
      <c r="BP55" s="145"/>
      <c r="BQ55" s="145"/>
      <c r="BR55" s="145"/>
      <c r="BS55" s="146"/>
      <c r="BT55" s="144">
        <v>0</v>
      </c>
      <c r="BU55" s="145"/>
      <c r="BV55" s="145"/>
      <c r="BW55" s="145"/>
      <c r="BX55" s="145"/>
      <c r="BY55" s="146"/>
      <c r="BZ55" s="144">
        <v>0</v>
      </c>
      <c r="CA55" s="145"/>
      <c r="CB55" s="145"/>
      <c r="CC55" s="145"/>
      <c r="CD55" s="145"/>
      <c r="CE55" s="146"/>
      <c r="CF55" s="144">
        <v>1</v>
      </c>
      <c r="CG55" s="145"/>
      <c r="CH55" s="145"/>
      <c r="CI55" s="145"/>
      <c r="CJ55" s="145"/>
      <c r="CK55" s="146"/>
      <c r="CL55" s="144">
        <v>0</v>
      </c>
      <c r="CM55" s="145"/>
      <c r="CN55" s="145"/>
      <c r="CO55" s="145"/>
      <c r="CP55" s="145"/>
      <c r="CQ55" s="145"/>
      <c r="CR55" s="146"/>
      <c r="CS55" s="144">
        <v>0</v>
      </c>
      <c r="CT55" s="145"/>
      <c r="CU55" s="145"/>
      <c r="CV55" s="145"/>
      <c r="CW55" s="145"/>
      <c r="CX55" s="145"/>
      <c r="CY55" s="146"/>
      <c r="CZ55" s="144">
        <v>0</v>
      </c>
      <c r="DA55" s="145"/>
      <c r="DB55" s="145"/>
      <c r="DC55" s="145"/>
      <c r="DD55" s="145"/>
      <c r="DE55" s="145"/>
      <c r="DF55" s="146"/>
      <c r="DG55" s="144">
        <v>1</v>
      </c>
      <c r="DH55" s="145"/>
      <c r="DI55" s="145"/>
      <c r="DJ55" s="145"/>
      <c r="DK55" s="145"/>
      <c r="DL55" s="145"/>
      <c r="DM55" s="146"/>
      <c r="DN55" s="144">
        <v>0</v>
      </c>
      <c r="DO55" s="145"/>
      <c r="DP55" s="145"/>
      <c r="DQ55" s="145"/>
      <c r="DR55" s="145"/>
      <c r="DS55" s="145"/>
      <c r="DT55" s="146"/>
    </row>
    <row r="56" spans="1:125" s="19" customFormat="1" ht="30.75" customHeight="1">
      <c r="A56" s="321">
        <v>32</v>
      </c>
      <c r="B56" s="322"/>
      <c r="C56" s="323"/>
      <c r="D56" s="144" t="s">
        <v>386</v>
      </c>
      <c r="E56" s="145"/>
      <c r="F56" s="145"/>
      <c r="G56" s="145"/>
      <c r="H56" s="145"/>
      <c r="I56" s="145"/>
      <c r="J56" s="145"/>
      <c r="K56" s="145"/>
      <c r="L56" s="145"/>
      <c r="M56" s="145"/>
      <c r="N56" s="146"/>
      <c r="O56" s="309" t="s">
        <v>387</v>
      </c>
      <c r="P56" s="310"/>
      <c r="Q56" s="310"/>
      <c r="R56" s="310"/>
      <c r="S56" s="310"/>
      <c r="T56" s="310"/>
      <c r="U56" s="310"/>
      <c r="V56" s="310"/>
      <c r="W56" s="310"/>
      <c r="X56" s="310"/>
      <c r="Y56" s="311"/>
      <c r="Z56" s="312" t="s">
        <v>590</v>
      </c>
      <c r="AA56" s="313"/>
      <c r="AB56" s="313"/>
      <c r="AC56" s="313"/>
      <c r="AD56" s="313"/>
      <c r="AE56" s="313"/>
      <c r="AF56" s="313"/>
      <c r="AG56" s="313"/>
      <c r="AH56" s="313"/>
      <c r="AI56" s="313"/>
      <c r="AJ56" s="314"/>
      <c r="AK56" s="315" t="s">
        <v>524</v>
      </c>
      <c r="AL56" s="316"/>
      <c r="AM56" s="316"/>
      <c r="AN56" s="316"/>
      <c r="AO56" s="316"/>
      <c r="AP56" s="316"/>
      <c r="AQ56" s="317"/>
      <c r="AR56" s="144">
        <v>10</v>
      </c>
      <c r="AS56" s="145"/>
      <c r="AT56" s="145"/>
      <c r="AU56" s="145"/>
      <c r="AV56" s="145"/>
      <c r="AW56" s="146"/>
      <c r="AX56" s="318" t="s">
        <v>534</v>
      </c>
      <c r="AY56" s="319"/>
      <c r="AZ56" s="319"/>
      <c r="BA56" s="319"/>
      <c r="BB56" s="319"/>
      <c r="BC56" s="319"/>
      <c r="BD56" s="320"/>
      <c r="BE56" s="144">
        <v>0.4</v>
      </c>
      <c r="BF56" s="145"/>
      <c r="BG56" s="145"/>
      <c r="BH56" s="145"/>
      <c r="BI56" s="145"/>
      <c r="BJ56" s="145"/>
      <c r="BK56" s="146"/>
      <c r="BL56" s="68" t="s">
        <v>535</v>
      </c>
      <c r="BM56" s="144">
        <v>1</v>
      </c>
      <c r="BN56" s="145"/>
      <c r="BO56" s="145"/>
      <c r="BP56" s="145"/>
      <c r="BQ56" s="145"/>
      <c r="BR56" s="145"/>
      <c r="BS56" s="146"/>
      <c r="BT56" s="144">
        <v>0</v>
      </c>
      <c r="BU56" s="145"/>
      <c r="BV56" s="145"/>
      <c r="BW56" s="145"/>
      <c r="BX56" s="145"/>
      <c r="BY56" s="146"/>
      <c r="BZ56" s="144">
        <v>0</v>
      </c>
      <c r="CA56" s="145"/>
      <c r="CB56" s="145"/>
      <c r="CC56" s="145"/>
      <c r="CD56" s="145"/>
      <c r="CE56" s="146"/>
      <c r="CF56" s="144">
        <v>1</v>
      </c>
      <c r="CG56" s="145"/>
      <c r="CH56" s="145"/>
      <c r="CI56" s="145"/>
      <c r="CJ56" s="145"/>
      <c r="CK56" s="146"/>
      <c r="CL56" s="144">
        <v>0</v>
      </c>
      <c r="CM56" s="145"/>
      <c r="CN56" s="145"/>
      <c r="CO56" s="145"/>
      <c r="CP56" s="145"/>
      <c r="CQ56" s="145"/>
      <c r="CR56" s="146"/>
      <c r="CS56" s="144">
        <v>0</v>
      </c>
      <c r="CT56" s="145"/>
      <c r="CU56" s="145"/>
      <c r="CV56" s="145"/>
      <c r="CW56" s="145"/>
      <c r="CX56" s="145"/>
      <c r="CY56" s="146"/>
      <c r="CZ56" s="144">
        <v>0</v>
      </c>
      <c r="DA56" s="145"/>
      <c r="DB56" s="145"/>
      <c r="DC56" s="145"/>
      <c r="DD56" s="145"/>
      <c r="DE56" s="145"/>
      <c r="DF56" s="146"/>
      <c r="DG56" s="144">
        <v>1</v>
      </c>
      <c r="DH56" s="145"/>
      <c r="DI56" s="145"/>
      <c r="DJ56" s="145"/>
      <c r="DK56" s="145"/>
      <c r="DL56" s="145"/>
      <c r="DM56" s="146"/>
      <c r="DN56" s="144">
        <v>0</v>
      </c>
      <c r="DO56" s="145"/>
      <c r="DP56" s="145"/>
      <c r="DQ56" s="145"/>
      <c r="DR56" s="145"/>
      <c r="DS56" s="145"/>
      <c r="DT56" s="146"/>
    </row>
    <row r="57" spans="1:125" s="19" customFormat="1" ht="30.75" customHeight="1">
      <c r="A57" s="306">
        <v>33</v>
      </c>
      <c r="B57" s="307"/>
      <c r="C57" s="308"/>
      <c r="D57" s="144" t="s">
        <v>386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6"/>
      <c r="O57" s="309" t="s">
        <v>387</v>
      </c>
      <c r="P57" s="310"/>
      <c r="Q57" s="310"/>
      <c r="R57" s="310"/>
      <c r="S57" s="310"/>
      <c r="T57" s="310"/>
      <c r="U57" s="310"/>
      <c r="V57" s="310"/>
      <c r="W57" s="310"/>
      <c r="X57" s="310"/>
      <c r="Y57" s="311"/>
      <c r="Z57" s="312" t="s">
        <v>590</v>
      </c>
      <c r="AA57" s="313"/>
      <c r="AB57" s="313"/>
      <c r="AC57" s="313"/>
      <c r="AD57" s="313"/>
      <c r="AE57" s="313"/>
      <c r="AF57" s="313"/>
      <c r="AG57" s="313"/>
      <c r="AH57" s="313"/>
      <c r="AI57" s="313"/>
      <c r="AJ57" s="314"/>
      <c r="AK57" s="315" t="s">
        <v>524</v>
      </c>
      <c r="AL57" s="316"/>
      <c r="AM57" s="316"/>
      <c r="AN57" s="316"/>
      <c r="AO57" s="316"/>
      <c r="AP57" s="316"/>
      <c r="AQ57" s="317"/>
      <c r="AR57" s="144">
        <v>10</v>
      </c>
      <c r="AS57" s="145"/>
      <c r="AT57" s="145"/>
      <c r="AU57" s="145"/>
      <c r="AV57" s="145"/>
      <c r="AW57" s="146"/>
      <c r="AX57" s="318" t="s">
        <v>536</v>
      </c>
      <c r="AY57" s="319"/>
      <c r="AZ57" s="319"/>
      <c r="BA57" s="319"/>
      <c r="BB57" s="319"/>
      <c r="BC57" s="319"/>
      <c r="BD57" s="320"/>
      <c r="BE57" s="144">
        <v>0.4</v>
      </c>
      <c r="BF57" s="145"/>
      <c r="BG57" s="145"/>
      <c r="BH57" s="145"/>
      <c r="BI57" s="145"/>
      <c r="BJ57" s="145"/>
      <c r="BK57" s="146"/>
      <c r="BL57" s="68" t="s">
        <v>537</v>
      </c>
      <c r="BM57" s="144">
        <v>3</v>
      </c>
      <c r="BN57" s="145"/>
      <c r="BO57" s="145"/>
      <c r="BP57" s="145"/>
      <c r="BQ57" s="145"/>
      <c r="BR57" s="145"/>
      <c r="BS57" s="146"/>
      <c r="BT57" s="144">
        <v>0</v>
      </c>
      <c r="BU57" s="145"/>
      <c r="BV57" s="145"/>
      <c r="BW57" s="145"/>
      <c r="BX57" s="145"/>
      <c r="BY57" s="146"/>
      <c r="BZ57" s="144">
        <v>0</v>
      </c>
      <c r="CA57" s="145"/>
      <c r="CB57" s="145"/>
      <c r="CC57" s="145"/>
      <c r="CD57" s="145"/>
      <c r="CE57" s="146"/>
      <c r="CF57" s="144">
        <v>3</v>
      </c>
      <c r="CG57" s="145"/>
      <c r="CH57" s="145"/>
      <c r="CI57" s="145"/>
      <c r="CJ57" s="145"/>
      <c r="CK57" s="146"/>
      <c r="CL57" s="144">
        <v>0</v>
      </c>
      <c r="CM57" s="145"/>
      <c r="CN57" s="145"/>
      <c r="CO57" s="145"/>
      <c r="CP57" s="145"/>
      <c r="CQ57" s="145"/>
      <c r="CR57" s="146"/>
      <c r="CS57" s="144">
        <v>0</v>
      </c>
      <c r="CT57" s="145"/>
      <c r="CU57" s="145"/>
      <c r="CV57" s="145"/>
      <c r="CW57" s="145"/>
      <c r="CX57" s="145"/>
      <c r="CY57" s="146"/>
      <c r="CZ57" s="144">
        <v>0</v>
      </c>
      <c r="DA57" s="145"/>
      <c r="DB57" s="145"/>
      <c r="DC57" s="145"/>
      <c r="DD57" s="145"/>
      <c r="DE57" s="145"/>
      <c r="DF57" s="146"/>
      <c r="DG57" s="144">
        <v>3</v>
      </c>
      <c r="DH57" s="145"/>
      <c r="DI57" s="145"/>
      <c r="DJ57" s="145"/>
      <c r="DK57" s="145"/>
      <c r="DL57" s="145"/>
      <c r="DM57" s="146"/>
      <c r="DN57" s="144">
        <v>0</v>
      </c>
      <c r="DO57" s="145"/>
      <c r="DP57" s="145"/>
      <c r="DQ57" s="145"/>
      <c r="DR57" s="145"/>
      <c r="DS57" s="145"/>
      <c r="DT57" s="146"/>
    </row>
    <row r="58" spans="1:125" s="19" customFormat="1" ht="30.75" customHeight="1">
      <c r="A58" s="306">
        <v>34</v>
      </c>
      <c r="B58" s="307"/>
      <c r="C58" s="308"/>
      <c r="D58" s="144" t="s">
        <v>386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6"/>
      <c r="O58" s="309" t="s">
        <v>387</v>
      </c>
      <c r="P58" s="310"/>
      <c r="Q58" s="310"/>
      <c r="R58" s="310"/>
      <c r="S58" s="310"/>
      <c r="T58" s="310"/>
      <c r="U58" s="310"/>
      <c r="V58" s="310"/>
      <c r="W58" s="310"/>
      <c r="X58" s="310"/>
      <c r="Y58" s="311"/>
      <c r="Z58" s="312" t="s">
        <v>590</v>
      </c>
      <c r="AA58" s="313"/>
      <c r="AB58" s="313"/>
      <c r="AC58" s="313"/>
      <c r="AD58" s="313"/>
      <c r="AE58" s="313"/>
      <c r="AF58" s="313"/>
      <c r="AG58" s="313"/>
      <c r="AH58" s="313"/>
      <c r="AI58" s="313"/>
      <c r="AJ58" s="314"/>
      <c r="AK58" s="315" t="s">
        <v>524</v>
      </c>
      <c r="AL58" s="316"/>
      <c r="AM58" s="316"/>
      <c r="AN58" s="316"/>
      <c r="AO58" s="316"/>
      <c r="AP58" s="316"/>
      <c r="AQ58" s="317"/>
      <c r="AR58" s="144">
        <v>10</v>
      </c>
      <c r="AS58" s="145"/>
      <c r="AT58" s="145"/>
      <c r="AU58" s="145"/>
      <c r="AV58" s="145"/>
      <c r="AW58" s="146"/>
      <c r="AX58" s="318" t="s">
        <v>538</v>
      </c>
      <c r="AY58" s="319"/>
      <c r="AZ58" s="319"/>
      <c r="BA58" s="319"/>
      <c r="BB58" s="319"/>
      <c r="BC58" s="319"/>
      <c r="BD58" s="320"/>
      <c r="BE58" s="144">
        <v>0.4</v>
      </c>
      <c r="BF58" s="145"/>
      <c r="BG58" s="145"/>
      <c r="BH58" s="145"/>
      <c r="BI58" s="145"/>
      <c r="BJ58" s="145"/>
      <c r="BK58" s="146"/>
      <c r="BL58" s="68" t="s">
        <v>539</v>
      </c>
      <c r="BM58" s="144">
        <v>3</v>
      </c>
      <c r="BN58" s="145"/>
      <c r="BO58" s="145"/>
      <c r="BP58" s="145"/>
      <c r="BQ58" s="145"/>
      <c r="BR58" s="145"/>
      <c r="BS58" s="146"/>
      <c r="BT58" s="144">
        <v>0</v>
      </c>
      <c r="BU58" s="145"/>
      <c r="BV58" s="145"/>
      <c r="BW58" s="145"/>
      <c r="BX58" s="145"/>
      <c r="BY58" s="146"/>
      <c r="BZ58" s="144">
        <v>0</v>
      </c>
      <c r="CA58" s="145"/>
      <c r="CB58" s="145"/>
      <c r="CC58" s="145"/>
      <c r="CD58" s="145"/>
      <c r="CE58" s="146"/>
      <c r="CF58" s="144">
        <v>3</v>
      </c>
      <c r="CG58" s="145"/>
      <c r="CH58" s="145"/>
      <c r="CI58" s="145"/>
      <c r="CJ58" s="145"/>
      <c r="CK58" s="146"/>
      <c r="CL58" s="144">
        <v>0</v>
      </c>
      <c r="CM58" s="145"/>
      <c r="CN58" s="145"/>
      <c r="CO58" s="145"/>
      <c r="CP58" s="145"/>
      <c r="CQ58" s="145"/>
      <c r="CR58" s="146"/>
      <c r="CS58" s="144">
        <v>0</v>
      </c>
      <c r="CT58" s="145"/>
      <c r="CU58" s="145"/>
      <c r="CV58" s="145"/>
      <c r="CW58" s="145"/>
      <c r="CX58" s="145"/>
      <c r="CY58" s="146"/>
      <c r="CZ58" s="144">
        <v>0</v>
      </c>
      <c r="DA58" s="145"/>
      <c r="DB58" s="145"/>
      <c r="DC58" s="145"/>
      <c r="DD58" s="145"/>
      <c r="DE58" s="145"/>
      <c r="DF58" s="146"/>
      <c r="DG58" s="144">
        <v>3</v>
      </c>
      <c r="DH58" s="145"/>
      <c r="DI58" s="145"/>
      <c r="DJ58" s="145"/>
      <c r="DK58" s="145"/>
      <c r="DL58" s="145"/>
      <c r="DM58" s="146"/>
      <c r="DN58" s="144">
        <v>0</v>
      </c>
      <c r="DO58" s="145"/>
      <c r="DP58" s="145"/>
      <c r="DQ58" s="145"/>
      <c r="DR58" s="145"/>
      <c r="DS58" s="145"/>
      <c r="DT58" s="146"/>
    </row>
    <row r="59" spans="1:125" s="19" customFormat="1" ht="30.75" customHeight="1">
      <c r="A59" s="321">
        <v>35</v>
      </c>
      <c r="B59" s="322"/>
      <c r="C59" s="323"/>
      <c r="D59" s="144" t="s">
        <v>386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6"/>
      <c r="O59" s="309" t="s">
        <v>387</v>
      </c>
      <c r="P59" s="310"/>
      <c r="Q59" s="310"/>
      <c r="R59" s="310"/>
      <c r="S59" s="310"/>
      <c r="T59" s="310"/>
      <c r="U59" s="310"/>
      <c r="V59" s="310"/>
      <c r="W59" s="310"/>
      <c r="X59" s="310"/>
      <c r="Y59" s="311"/>
      <c r="Z59" s="312" t="s">
        <v>590</v>
      </c>
      <c r="AA59" s="313"/>
      <c r="AB59" s="313"/>
      <c r="AC59" s="313"/>
      <c r="AD59" s="313"/>
      <c r="AE59" s="313"/>
      <c r="AF59" s="313"/>
      <c r="AG59" s="313"/>
      <c r="AH59" s="313"/>
      <c r="AI59" s="313"/>
      <c r="AJ59" s="314"/>
      <c r="AK59" s="315" t="s">
        <v>524</v>
      </c>
      <c r="AL59" s="316"/>
      <c r="AM59" s="316"/>
      <c r="AN59" s="316"/>
      <c r="AO59" s="316"/>
      <c r="AP59" s="316"/>
      <c r="AQ59" s="317"/>
      <c r="AR59" s="144">
        <v>10</v>
      </c>
      <c r="AS59" s="145"/>
      <c r="AT59" s="145"/>
      <c r="AU59" s="145"/>
      <c r="AV59" s="145"/>
      <c r="AW59" s="146"/>
      <c r="AX59" s="318" t="s">
        <v>540</v>
      </c>
      <c r="AY59" s="319"/>
      <c r="AZ59" s="319"/>
      <c r="BA59" s="319"/>
      <c r="BB59" s="319"/>
      <c r="BC59" s="319"/>
      <c r="BD59" s="320"/>
      <c r="BE59" s="144">
        <v>0.4</v>
      </c>
      <c r="BF59" s="145"/>
      <c r="BG59" s="145"/>
      <c r="BH59" s="145"/>
      <c r="BI59" s="145"/>
      <c r="BJ59" s="145"/>
      <c r="BK59" s="146"/>
      <c r="BL59" s="68" t="s">
        <v>541</v>
      </c>
      <c r="BM59" s="144">
        <v>1</v>
      </c>
      <c r="BN59" s="145"/>
      <c r="BO59" s="145"/>
      <c r="BP59" s="145"/>
      <c r="BQ59" s="145"/>
      <c r="BR59" s="145"/>
      <c r="BS59" s="146"/>
      <c r="BT59" s="144">
        <v>0</v>
      </c>
      <c r="BU59" s="145"/>
      <c r="BV59" s="145"/>
      <c r="BW59" s="145"/>
      <c r="BX59" s="145"/>
      <c r="BY59" s="146"/>
      <c r="BZ59" s="144">
        <v>0</v>
      </c>
      <c r="CA59" s="145"/>
      <c r="CB59" s="145"/>
      <c r="CC59" s="145"/>
      <c r="CD59" s="145"/>
      <c r="CE59" s="146"/>
      <c r="CF59" s="144">
        <v>1</v>
      </c>
      <c r="CG59" s="145"/>
      <c r="CH59" s="145"/>
      <c r="CI59" s="145"/>
      <c r="CJ59" s="145"/>
      <c r="CK59" s="146"/>
      <c r="CL59" s="144">
        <v>0</v>
      </c>
      <c r="CM59" s="145"/>
      <c r="CN59" s="145"/>
      <c r="CO59" s="145"/>
      <c r="CP59" s="145"/>
      <c r="CQ59" s="145"/>
      <c r="CR59" s="146"/>
      <c r="CS59" s="144">
        <v>0</v>
      </c>
      <c r="CT59" s="145"/>
      <c r="CU59" s="145"/>
      <c r="CV59" s="145"/>
      <c r="CW59" s="145"/>
      <c r="CX59" s="145"/>
      <c r="CY59" s="146"/>
      <c r="CZ59" s="144">
        <v>0</v>
      </c>
      <c r="DA59" s="145"/>
      <c r="DB59" s="145"/>
      <c r="DC59" s="145"/>
      <c r="DD59" s="145"/>
      <c r="DE59" s="145"/>
      <c r="DF59" s="146"/>
      <c r="DG59" s="144">
        <v>1</v>
      </c>
      <c r="DH59" s="145"/>
      <c r="DI59" s="145"/>
      <c r="DJ59" s="145"/>
      <c r="DK59" s="145"/>
      <c r="DL59" s="145"/>
      <c r="DM59" s="146"/>
      <c r="DN59" s="144">
        <v>0</v>
      </c>
      <c r="DO59" s="145"/>
      <c r="DP59" s="145"/>
      <c r="DQ59" s="145"/>
      <c r="DR59" s="145"/>
      <c r="DS59" s="145"/>
      <c r="DT59" s="146"/>
    </row>
    <row r="60" spans="1:125" s="19" customFormat="1" ht="30.75" customHeight="1">
      <c r="A60" s="306">
        <v>36</v>
      </c>
      <c r="B60" s="307"/>
      <c r="C60" s="308"/>
      <c r="D60" s="144" t="s">
        <v>386</v>
      </c>
      <c r="E60" s="145"/>
      <c r="F60" s="145"/>
      <c r="G60" s="145"/>
      <c r="H60" s="145"/>
      <c r="I60" s="145"/>
      <c r="J60" s="145"/>
      <c r="K60" s="145"/>
      <c r="L60" s="145"/>
      <c r="M60" s="145"/>
      <c r="N60" s="146"/>
      <c r="O60" s="309" t="s">
        <v>387</v>
      </c>
      <c r="P60" s="310"/>
      <c r="Q60" s="310"/>
      <c r="R60" s="310"/>
      <c r="S60" s="310"/>
      <c r="T60" s="310"/>
      <c r="U60" s="310"/>
      <c r="V60" s="310"/>
      <c r="W60" s="310"/>
      <c r="X60" s="310"/>
      <c r="Y60" s="311"/>
      <c r="Z60" s="312" t="s">
        <v>590</v>
      </c>
      <c r="AA60" s="313"/>
      <c r="AB60" s="313"/>
      <c r="AC60" s="313"/>
      <c r="AD60" s="313"/>
      <c r="AE60" s="313"/>
      <c r="AF60" s="313"/>
      <c r="AG60" s="313"/>
      <c r="AH60" s="313"/>
      <c r="AI60" s="313"/>
      <c r="AJ60" s="314"/>
      <c r="AK60" s="315" t="s">
        <v>524</v>
      </c>
      <c r="AL60" s="316"/>
      <c r="AM60" s="316"/>
      <c r="AN60" s="316"/>
      <c r="AO60" s="316"/>
      <c r="AP60" s="316"/>
      <c r="AQ60" s="317"/>
      <c r="AR60" s="144">
        <v>10</v>
      </c>
      <c r="AS60" s="145"/>
      <c r="AT60" s="145"/>
      <c r="AU60" s="145"/>
      <c r="AV60" s="145"/>
      <c r="AW60" s="146"/>
      <c r="AX60" s="318" t="s">
        <v>542</v>
      </c>
      <c r="AY60" s="319"/>
      <c r="AZ60" s="319"/>
      <c r="BA60" s="319"/>
      <c r="BB60" s="319"/>
      <c r="BC60" s="319"/>
      <c r="BD60" s="320"/>
      <c r="BE60" s="144">
        <v>0.4</v>
      </c>
      <c r="BF60" s="145"/>
      <c r="BG60" s="145"/>
      <c r="BH60" s="145"/>
      <c r="BI60" s="145"/>
      <c r="BJ60" s="145"/>
      <c r="BK60" s="146"/>
      <c r="BL60" s="68" t="s">
        <v>543</v>
      </c>
      <c r="BM60" s="144">
        <v>2</v>
      </c>
      <c r="BN60" s="145"/>
      <c r="BO60" s="145"/>
      <c r="BP60" s="145"/>
      <c r="BQ60" s="145"/>
      <c r="BR60" s="145"/>
      <c r="BS60" s="146"/>
      <c r="BT60" s="144">
        <v>0</v>
      </c>
      <c r="BU60" s="145"/>
      <c r="BV60" s="145"/>
      <c r="BW60" s="145"/>
      <c r="BX60" s="145"/>
      <c r="BY60" s="146"/>
      <c r="BZ60" s="144">
        <v>0</v>
      </c>
      <c r="CA60" s="145"/>
      <c r="CB60" s="145"/>
      <c r="CC60" s="145"/>
      <c r="CD60" s="145"/>
      <c r="CE60" s="146"/>
      <c r="CF60" s="144">
        <v>2</v>
      </c>
      <c r="CG60" s="145"/>
      <c r="CH60" s="145"/>
      <c r="CI60" s="145"/>
      <c r="CJ60" s="145"/>
      <c r="CK60" s="146"/>
      <c r="CL60" s="144">
        <v>0</v>
      </c>
      <c r="CM60" s="145"/>
      <c r="CN60" s="145"/>
      <c r="CO60" s="145"/>
      <c r="CP60" s="145"/>
      <c r="CQ60" s="145"/>
      <c r="CR60" s="146"/>
      <c r="CS60" s="144">
        <v>0</v>
      </c>
      <c r="CT60" s="145"/>
      <c r="CU60" s="145"/>
      <c r="CV60" s="145"/>
      <c r="CW60" s="145"/>
      <c r="CX60" s="145"/>
      <c r="CY60" s="146"/>
      <c r="CZ60" s="144">
        <v>0</v>
      </c>
      <c r="DA60" s="145"/>
      <c r="DB60" s="145"/>
      <c r="DC60" s="145"/>
      <c r="DD60" s="145"/>
      <c r="DE60" s="145"/>
      <c r="DF60" s="146"/>
      <c r="DG60" s="144">
        <v>2</v>
      </c>
      <c r="DH60" s="145"/>
      <c r="DI60" s="145"/>
      <c r="DJ60" s="145"/>
      <c r="DK60" s="145"/>
      <c r="DL60" s="145"/>
      <c r="DM60" s="146"/>
      <c r="DN60" s="144">
        <v>0</v>
      </c>
      <c r="DO60" s="145"/>
      <c r="DP60" s="145"/>
      <c r="DQ60" s="145"/>
      <c r="DR60" s="145"/>
      <c r="DS60" s="145"/>
      <c r="DT60" s="146"/>
    </row>
    <row r="61" spans="1:125" s="19" customFormat="1" ht="30.75" customHeight="1">
      <c r="A61" s="306">
        <v>37</v>
      </c>
      <c r="B61" s="307"/>
      <c r="C61" s="308"/>
      <c r="D61" s="144" t="s">
        <v>386</v>
      </c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309" t="s">
        <v>387</v>
      </c>
      <c r="P61" s="310"/>
      <c r="Q61" s="310"/>
      <c r="R61" s="310"/>
      <c r="S61" s="310"/>
      <c r="T61" s="310"/>
      <c r="U61" s="310"/>
      <c r="V61" s="310"/>
      <c r="W61" s="310"/>
      <c r="X61" s="310"/>
      <c r="Y61" s="311"/>
      <c r="Z61" s="312" t="s">
        <v>590</v>
      </c>
      <c r="AA61" s="313"/>
      <c r="AB61" s="313"/>
      <c r="AC61" s="313"/>
      <c r="AD61" s="313"/>
      <c r="AE61" s="313"/>
      <c r="AF61" s="313"/>
      <c r="AG61" s="313"/>
      <c r="AH61" s="313"/>
      <c r="AI61" s="313"/>
      <c r="AJ61" s="314"/>
      <c r="AK61" s="315" t="s">
        <v>544</v>
      </c>
      <c r="AL61" s="316"/>
      <c r="AM61" s="316"/>
      <c r="AN61" s="316"/>
      <c r="AO61" s="316"/>
      <c r="AP61" s="316"/>
      <c r="AQ61" s="317"/>
      <c r="AR61" s="144">
        <v>10</v>
      </c>
      <c r="AS61" s="145"/>
      <c r="AT61" s="145"/>
      <c r="AU61" s="145"/>
      <c r="AV61" s="145"/>
      <c r="AW61" s="146"/>
      <c r="AX61" s="318" t="s">
        <v>545</v>
      </c>
      <c r="AY61" s="319"/>
      <c r="AZ61" s="319"/>
      <c r="BA61" s="319"/>
      <c r="BB61" s="319"/>
      <c r="BC61" s="319"/>
      <c r="BD61" s="320"/>
      <c r="BE61" s="144">
        <v>0.4</v>
      </c>
      <c r="BF61" s="145"/>
      <c r="BG61" s="145"/>
      <c r="BH61" s="145"/>
      <c r="BI61" s="145"/>
      <c r="BJ61" s="145"/>
      <c r="BK61" s="146"/>
      <c r="BL61" s="68" t="s">
        <v>546</v>
      </c>
      <c r="BM61" s="144">
        <v>2</v>
      </c>
      <c r="BN61" s="145"/>
      <c r="BO61" s="145"/>
      <c r="BP61" s="145"/>
      <c r="BQ61" s="145"/>
      <c r="BR61" s="145"/>
      <c r="BS61" s="146"/>
      <c r="BT61" s="144">
        <v>0</v>
      </c>
      <c r="BU61" s="145"/>
      <c r="BV61" s="145"/>
      <c r="BW61" s="145"/>
      <c r="BX61" s="145"/>
      <c r="BY61" s="146"/>
      <c r="BZ61" s="144">
        <v>0</v>
      </c>
      <c r="CA61" s="145"/>
      <c r="CB61" s="145"/>
      <c r="CC61" s="145"/>
      <c r="CD61" s="145"/>
      <c r="CE61" s="146"/>
      <c r="CF61" s="144">
        <v>2</v>
      </c>
      <c r="CG61" s="145"/>
      <c r="CH61" s="145"/>
      <c r="CI61" s="145"/>
      <c r="CJ61" s="145"/>
      <c r="CK61" s="146"/>
      <c r="CL61" s="144">
        <v>0</v>
      </c>
      <c r="CM61" s="145"/>
      <c r="CN61" s="145"/>
      <c r="CO61" s="145"/>
      <c r="CP61" s="145"/>
      <c r="CQ61" s="145"/>
      <c r="CR61" s="146"/>
      <c r="CS61" s="144">
        <v>0</v>
      </c>
      <c r="CT61" s="145"/>
      <c r="CU61" s="145"/>
      <c r="CV61" s="145"/>
      <c r="CW61" s="145"/>
      <c r="CX61" s="145"/>
      <c r="CY61" s="146"/>
      <c r="CZ61" s="144">
        <v>0</v>
      </c>
      <c r="DA61" s="145"/>
      <c r="DB61" s="145"/>
      <c r="DC61" s="145"/>
      <c r="DD61" s="145"/>
      <c r="DE61" s="145"/>
      <c r="DF61" s="146"/>
      <c r="DG61" s="144">
        <v>2</v>
      </c>
      <c r="DH61" s="145"/>
      <c r="DI61" s="145"/>
      <c r="DJ61" s="145"/>
      <c r="DK61" s="145"/>
      <c r="DL61" s="145"/>
      <c r="DM61" s="146"/>
      <c r="DN61" s="144">
        <v>0</v>
      </c>
      <c r="DO61" s="145"/>
      <c r="DP61" s="145"/>
      <c r="DQ61" s="145"/>
      <c r="DR61" s="145"/>
      <c r="DS61" s="145"/>
      <c r="DT61" s="146"/>
    </row>
    <row r="62" spans="1:125" s="19" customFormat="1" ht="30.75" customHeight="1">
      <c r="A62" s="321">
        <v>38</v>
      </c>
      <c r="B62" s="322"/>
      <c r="C62" s="323"/>
      <c r="D62" s="144" t="s">
        <v>386</v>
      </c>
      <c r="E62" s="145"/>
      <c r="F62" s="145"/>
      <c r="G62" s="145"/>
      <c r="H62" s="145"/>
      <c r="I62" s="145"/>
      <c r="J62" s="145"/>
      <c r="K62" s="145"/>
      <c r="L62" s="145"/>
      <c r="M62" s="145"/>
      <c r="N62" s="146"/>
      <c r="O62" s="309" t="s">
        <v>387</v>
      </c>
      <c r="P62" s="310"/>
      <c r="Q62" s="310"/>
      <c r="R62" s="310"/>
      <c r="S62" s="310"/>
      <c r="T62" s="310"/>
      <c r="U62" s="310"/>
      <c r="V62" s="310"/>
      <c r="W62" s="310"/>
      <c r="X62" s="310"/>
      <c r="Y62" s="311"/>
      <c r="Z62" s="312" t="s">
        <v>590</v>
      </c>
      <c r="AA62" s="313"/>
      <c r="AB62" s="313"/>
      <c r="AC62" s="313"/>
      <c r="AD62" s="313"/>
      <c r="AE62" s="313"/>
      <c r="AF62" s="313"/>
      <c r="AG62" s="313"/>
      <c r="AH62" s="313"/>
      <c r="AI62" s="313"/>
      <c r="AJ62" s="314"/>
      <c r="AK62" s="315" t="s">
        <v>544</v>
      </c>
      <c r="AL62" s="316"/>
      <c r="AM62" s="316"/>
      <c r="AN62" s="316"/>
      <c r="AO62" s="316"/>
      <c r="AP62" s="316"/>
      <c r="AQ62" s="317"/>
      <c r="AR62" s="144">
        <v>10</v>
      </c>
      <c r="AS62" s="145"/>
      <c r="AT62" s="145"/>
      <c r="AU62" s="145"/>
      <c r="AV62" s="145"/>
      <c r="AW62" s="146"/>
      <c r="AX62" s="318" t="s">
        <v>547</v>
      </c>
      <c r="AY62" s="319"/>
      <c r="AZ62" s="319"/>
      <c r="BA62" s="319"/>
      <c r="BB62" s="319"/>
      <c r="BC62" s="319"/>
      <c r="BD62" s="320"/>
      <c r="BE62" s="144">
        <v>0.4</v>
      </c>
      <c r="BF62" s="145"/>
      <c r="BG62" s="145"/>
      <c r="BH62" s="145"/>
      <c r="BI62" s="145"/>
      <c r="BJ62" s="145"/>
      <c r="BK62" s="146"/>
      <c r="BL62" s="68" t="s">
        <v>548</v>
      </c>
      <c r="BM62" s="144">
        <v>2</v>
      </c>
      <c r="BN62" s="145"/>
      <c r="BO62" s="145"/>
      <c r="BP62" s="145"/>
      <c r="BQ62" s="145"/>
      <c r="BR62" s="145"/>
      <c r="BS62" s="146"/>
      <c r="BT62" s="144">
        <v>0</v>
      </c>
      <c r="BU62" s="145"/>
      <c r="BV62" s="145"/>
      <c r="BW62" s="145"/>
      <c r="BX62" s="145"/>
      <c r="BY62" s="146"/>
      <c r="BZ62" s="144">
        <v>1</v>
      </c>
      <c r="CA62" s="145"/>
      <c r="CB62" s="145"/>
      <c r="CC62" s="145"/>
      <c r="CD62" s="145"/>
      <c r="CE62" s="146"/>
      <c r="CF62" s="144">
        <v>1</v>
      </c>
      <c r="CG62" s="145"/>
      <c r="CH62" s="145"/>
      <c r="CI62" s="145"/>
      <c r="CJ62" s="145"/>
      <c r="CK62" s="146"/>
      <c r="CL62" s="144">
        <v>0</v>
      </c>
      <c r="CM62" s="145"/>
      <c r="CN62" s="145"/>
      <c r="CO62" s="145"/>
      <c r="CP62" s="145"/>
      <c r="CQ62" s="145"/>
      <c r="CR62" s="146"/>
      <c r="CS62" s="144">
        <v>0</v>
      </c>
      <c r="CT62" s="145"/>
      <c r="CU62" s="145"/>
      <c r="CV62" s="145"/>
      <c r="CW62" s="145"/>
      <c r="CX62" s="145"/>
      <c r="CY62" s="146"/>
      <c r="CZ62" s="144">
        <v>0</v>
      </c>
      <c r="DA62" s="145"/>
      <c r="DB62" s="145"/>
      <c r="DC62" s="145"/>
      <c r="DD62" s="145"/>
      <c r="DE62" s="145"/>
      <c r="DF62" s="146"/>
      <c r="DG62" s="144">
        <v>2</v>
      </c>
      <c r="DH62" s="145"/>
      <c r="DI62" s="145"/>
      <c r="DJ62" s="145"/>
      <c r="DK62" s="145"/>
      <c r="DL62" s="145"/>
      <c r="DM62" s="146"/>
      <c r="DN62" s="144">
        <v>0</v>
      </c>
      <c r="DO62" s="145"/>
      <c r="DP62" s="145"/>
      <c r="DQ62" s="145"/>
      <c r="DR62" s="145"/>
      <c r="DS62" s="145"/>
      <c r="DT62" s="146"/>
    </row>
    <row r="63" spans="1:125" s="19" customFormat="1" ht="30.75" customHeight="1">
      <c r="A63" s="306">
        <v>39</v>
      </c>
      <c r="B63" s="307"/>
      <c r="C63" s="308"/>
      <c r="D63" s="144" t="s">
        <v>386</v>
      </c>
      <c r="E63" s="145"/>
      <c r="F63" s="145"/>
      <c r="G63" s="145"/>
      <c r="H63" s="145"/>
      <c r="I63" s="145"/>
      <c r="J63" s="145"/>
      <c r="K63" s="145"/>
      <c r="L63" s="145"/>
      <c r="M63" s="145"/>
      <c r="N63" s="146"/>
      <c r="O63" s="309" t="s">
        <v>387</v>
      </c>
      <c r="P63" s="310"/>
      <c r="Q63" s="310"/>
      <c r="R63" s="310"/>
      <c r="S63" s="310"/>
      <c r="T63" s="310"/>
      <c r="U63" s="310"/>
      <c r="V63" s="310"/>
      <c r="W63" s="310"/>
      <c r="X63" s="310"/>
      <c r="Y63" s="311"/>
      <c r="Z63" s="312" t="s">
        <v>590</v>
      </c>
      <c r="AA63" s="313"/>
      <c r="AB63" s="313"/>
      <c r="AC63" s="313"/>
      <c r="AD63" s="313"/>
      <c r="AE63" s="313"/>
      <c r="AF63" s="313"/>
      <c r="AG63" s="313"/>
      <c r="AH63" s="313"/>
      <c r="AI63" s="313"/>
      <c r="AJ63" s="314"/>
      <c r="AK63" s="315" t="s">
        <v>544</v>
      </c>
      <c r="AL63" s="316"/>
      <c r="AM63" s="316"/>
      <c r="AN63" s="316"/>
      <c r="AO63" s="316"/>
      <c r="AP63" s="316"/>
      <c r="AQ63" s="317"/>
      <c r="AR63" s="144">
        <v>10</v>
      </c>
      <c r="AS63" s="145"/>
      <c r="AT63" s="145"/>
      <c r="AU63" s="145"/>
      <c r="AV63" s="145"/>
      <c r="AW63" s="146"/>
      <c r="AX63" s="318" t="s">
        <v>547</v>
      </c>
      <c r="AY63" s="319"/>
      <c r="AZ63" s="319"/>
      <c r="BA63" s="319"/>
      <c r="BB63" s="319"/>
      <c r="BC63" s="319"/>
      <c r="BD63" s="320"/>
      <c r="BE63" s="144">
        <v>0.4</v>
      </c>
      <c r="BF63" s="145"/>
      <c r="BG63" s="145"/>
      <c r="BH63" s="145"/>
      <c r="BI63" s="145"/>
      <c r="BJ63" s="145"/>
      <c r="BK63" s="146"/>
      <c r="BL63" s="68" t="s">
        <v>549</v>
      </c>
      <c r="BM63" s="144">
        <v>1</v>
      </c>
      <c r="BN63" s="145"/>
      <c r="BO63" s="145"/>
      <c r="BP63" s="145"/>
      <c r="BQ63" s="145"/>
      <c r="BR63" s="145"/>
      <c r="BS63" s="146"/>
      <c r="BT63" s="144">
        <v>0</v>
      </c>
      <c r="BU63" s="145"/>
      <c r="BV63" s="145"/>
      <c r="BW63" s="145"/>
      <c r="BX63" s="145"/>
      <c r="BY63" s="146"/>
      <c r="BZ63" s="144">
        <v>1</v>
      </c>
      <c r="CA63" s="145"/>
      <c r="CB63" s="145"/>
      <c r="CC63" s="145"/>
      <c r="CD63" s="145"/>
      <c r="CE63" s="146"/>
      <c r="CF63" s="144">
        <v>0</v>
      </c>
      <c r="CG63" s="145"/>
      <c r="CH63" s="145"/>
      <c r="CI63" s="145"/>
      <c r="CJ63" s="145"/>
      <c r="CK63" s="146"/>
      <c r="CL63" s="144">
        <v>0</v>
      </c>
      <c r="CM63" s="145"/>
      <c r="CN63" s="145"/>
      <c r="CO63" s="145"/>
      <c r="CP63" s="145"/>
      <c r="CQ63" s="145"/>
      <c r="CR63" s="146"/>
      <c r="CS63" s="144">
        <v>0</v>
      </c>
      <c r="CT63" s="145"/>
      <c r="CU63" s="145"/>
      <c r="CV63" s="145"/>
      <c r="CW63" s="145"/>
      <c r="CX63" s="145"/>
      <c r="CY63" s="146"/>
      <c r="CZ63" s="144">
        <v>0</v>
      </c>
      <c r="DA63" s="145"/>
      <c r="DB63" s="145"/>
      <c r="DC63" s="145"/>
      <c r="DD63" s="145"/>
      <c r="DE63" s="145"/>
      <c r="DF63" s="146"/>
      <c r="DG63" s="144">
        <v>1</v>
      </c>
      <c r="DH63" s="145"/>
      <c r="DI63" s="145"/>
      <c r="DJ63" s="145"/>
      <c r="DK63" s="145"/>
      <c r="DL63" s="145"/>
      <c r="DM63" s="146"/>
      <c r="DN63" s="144">
        <v>0</v>
      </c>
      <c r="DO63" s="145"/>
      <c r="DP63" s="145"/>
      <c r="DQ63" s="145"/>
      <c r="DR63" s="145"/>
      <c r="DS63" s="145"/>
      <c r="DT63" s="146"/>
    </row>
    <row r="64" spans="1:125" s="19" customFormat="1" ht="29.25" customHeight="1">
      <c r="A64" s="306">
        <v>40</v>
      </c>
      <c r="B64" s="307"/>
      <c r="C64" s="308"/>
      <c r="D64" s="144" t="s">
        <v>386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6"/>
      <c r="O64" s="309" t="s">
        <v>387</v>
      </c>
      <c r="P64" s="310"/>
      <c r="Q64" s="310"/>
      <c r="R64" s="310"/>
      <c r="S64" s="310"/>
      <c r="T64" s="310"/>
      <c r="U64" s="310"/>
      <c r="V64" s="310"/>
      <c r="W64" s="310"/>
      <c r="X64" s="310"/>
      <c r="Y64" s="311"/>
      <c r="Z64" s="312" t="s">
        <v>591</v>
      </c>
      <c r="AA64" s="313"/>
      <c r="AB64" s="313"/>
      <c r="AC64" s="313"/>
      <c r="AD64" s="313"/>
      <c r="AE64" s="313"/>
      <c r="AF64" s="313"/>
      <c r="AG64" s="313"/>
      <c r="AH64" s="313"/>
      <c r="AI64" s="313"/>
      <c r="AJ64" s="314"/>
      <c r="AK64" s="315" t="s">
        <v>508</v>
      </c>
      <c r="AL64" s="316"/>
      <c r="AM64" s="316"/>
      <c r="AN64" s="316"/>
      <c r="AO64" s="316"/>
      <c r="AP64" s="316"/>
      <c r="AQ64" s="317"/>
      <c r="AR64" s="144">
        <v>10</v>
      </c>
      <c r="AS64" s="145"/>
      <c r="AT64" s="145"/>
      <c r="AU64" s="145"/>
      <c r="AV64" s="145"/>
      <c r="AW64" s="146"/>
      <c r="AX64" s="318" t="s">
        <v>494</v>
      </c>
      <c r="AY64" s="319"/>
      <c r="AZ64" s="319"/>
      <c r="BA64" s="319"/>
      <c r="BB64" s="319"/>
      <c r="BC64" s="319"/>
      <c r="BD64" s="320"/>
      <c r="BE64" s="144">
        <v>0.4</v>
      </c>
      <c r="BF64" s="145"/>
      <c r="BG64" s="145"/>
      <c r="BH64" s="145"/>
      <c r="BI64" s="145"/>
      <c r="BJ64" s="145"/>
      <c r="BK64" s="146"/>
      <c r="BL64" s="68" t="s">
        <v>510</v>
      </c>
      <c r="BM64" s="144">
        <v>1</v>
      </c>
      <c r="BN64" s="145"/>
      <c r="BO64" s="145"/>
      <c r="BP64" s="145"/>
      <c r="BQ64" s="145"/>
      <c r="BR64" s="145"/>
      <c r="BS64" s="146"/>
      <c r="BT64" s="144">
        <v>0</v>
      </c>
      <c r="BU64" s="145"/>
      <c r="BV64" s="145"/>
      <c r="BW64" s="145"/>
      <c r="BX64" s="145"/>
      <c r="BY64" s="146"/>
      <c r="BZ64" s="144">
        <v>0</v>
      </c>
      <c r="CA64" s="145"/>
      <c r="CB64" s="145"/>
      <c r="CC64" s="145"/>
      <c r="CD64" s="145"/>
      <c r="CE64" s="146"/>
      <c r="CF64" s="144">
        <v>1</v>
      </c>
      <c r="CG64" s="145"/>
      <c r="CH64" s="145"/>
      <c r="CI64" s="145"/>
      <c r="CJ64" s="145"/>
      <c r="CK64" s="146"/>
      <c r="CL64" s="144">
        <v>0</v>
      </c>
      <c r="CM64" s="145"/>
      <c r="CN64" s="145"/>
      <c r="CO64" s="145"/>
      <c r="CP64" s="145"/>
      <c r="CQ64" s="145"/>
      <c r="CR64" s="146"/>
      <c r="CS64" s="144">
        <v>0</v>
      </c>
      <c r="CT64" s="145"/>
      <c r="CU64" s="145"/>
      <c r="CV64" s="145"/>
      <c r="CW64" s="145"/>
      <c r="CX64" s="145"/>
      <c r="CY64" s="146"/>
      <c r="CZ64" s="144">
        <v>0</v>
      </c>
      <c r="DA64" s="145"/>
      <c r="DB64" s="145"/>
      <c r="DC64" s="145"/>
      <c r="DD64" s="145"/>
      <c r="DE64" s="145"/>
      <c r="DF64" s="146"/>
      <c r="DG64" s="144">
        <v>1</v>
      </c>
      <c r="DH64" s="145"/>
      <c r="DI64" s="145"/>
      <c r="DJ64" s="145"/>
      <c r="DK64" s="145"/>
      <c r="DL64" s="145"/>
      <c r="DM64" s="146"/>
      <c r="DN64" s="144">
        <v>0</v>
      </c>
      <c r="DO64" s="145"/>
      <c r="DP64" s="145"/>
      <c r="DQ64" s="145"/>
      <c r="DR64" s="145"/>
      <c r="DS64" s="145"/>
      <c r="DT64" s="146"/>
    </row>
    <row r="65" spans="1:125" s="19" customFormat="1" ht="29.25" customHeight="1">
      <c r="A65" s="321">
        <v>41</v>
      </c>
      <c r="B65" s="322"/>
      <c r="C65" s="323"/>
      <c r="D65" s="144" t="s">
        <v>386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6"/>
      <c r="O65" s="309" t="s">
        <v>387</v>
      </c>
      <c r="P65" s="310"/>
      <c r="Q65" s="310"/>
      <c r="R65" s="310"/>
      <c r="S65" s="310"/>
      <c r="T65" s="310"/>
      <c r="U65" s="310"/>
      <c r="V65" s="310"/>
      <c r="W65" s="310"/>
      <c r="X65" s="310"/>
      <c r="Y65" s="311"/>
      <c r="Z65" s="312" t="s">
        <v>591</v>
      </c>
      <c r="AA65" s="313"/>
      <c r="AB65" s="313"/>
      <c r="AC65" s="313"/>
      <c r="AD65" s="313"/>
      <c r="AE65" s="313"/>
      <c r="AF65" s="313"/>
      <c r="AG65" s="313"/>
      <c r="AH65" s="313"/>
      <c r="AI65" s="313"/>
      <c r="AJ65" s="314"/>
      <c r="AK65" s="315" t="s">
        <v>508</v>
      </c>
      <c r="AL65" s="316"/>
      <c r="AM65" s="316"/>
      <c r="AN65" s="316"/>
      <c r="AO65" s="316"/>
      <c r="AP65" s="316"/>
      <c r="AQ65" s="317"/>
      <c r="AR65" s="144">
        <v>10</v>
      </c>
      <c r="AS65" s="145"/>
      <c r="AT65" s="145"/>
      <c r="AU65" s="145"/>
      <c r="AV65" s="145"/>
      <c r="AW65" s="146"/>
      <c r="AX65" s="318" t="s">
        <v>550</v>
      </c>
      <c r="AY65" s="319"/>
      <c r="AZ65" s="319"/>
      <c r="BA65" s="319"/>
      <c r="BB65" s="319"/>
      <c r="BC65" s="319"/>
      <c r="BD65" s="320"/>
      <c r="BE65" s="144">
        <v>0.4</v>
      </c>
      <c r="BF65" s="145"/>
      <c r="BG65" s="145"/>
      <c r="BH65" s="145"/>
      <c r="BI65" s="145"/>
      <c r="BJ65" s="145"/>
      <c r="BK65" s="146"/>
      <c r="BL65" s="68" t="s">
        <v>551</v>
      </c>
      <c r="BM65" s="144">
        <v>1</v>
      </c>
      <c r="BN65" s="145"/>
      <c r="BO65" s="145"/>
      <c r="BP65" s="145"/>
      <c r="BQ65" s="145"/>
      <c r="BR65" s="145"/>
      <c r="BS65" s="146"/>
      <c r="BT65" s="144">
        <v>0</v>
      </c>
      <c r="BU65" s="145"/>
      <c r="BV65" s="145"/>
      <c r="BW65" s="145"/>
      <c r="BX65" s="145"/>
      <c r="BY65" s="146"/>
      <c r="BZ65" s="144">
        <v>0</v>
      </c>
      <c r="CA65" s="145"/>
      <c r="CB65" s="145"/>
      <c r="CC65" s="145"/>
      <c r="CD65" s="145"/>
      <c r="CE65" s="146"/>
      <c r="CF65" s="144">
        <v>1</v>
      </c>
      <c r="CG65" s="145"/>
      <c r="CH65" s="145"/>
      <c r="CI65" s="145"/>
      <c r="CJ65" s="145"/>
      <c r="CK65" s="146"/>
      <c r="CL65" s="144">
        <v>0</v>
      </c>
      <c r="CM65" s="145"/>
      <c r="CN65" s="145"/>
      <c r="CO65" s="145"/>
      <c r="CP65" s="145"/>
      <c r="CQ65" s="145"/>
      <c r="CR65" s="146"/>
      <c r="CS65" s="144">
        <v>0</v>
      </c>
      <c r="CT65" s="145"/>
      <c r="CU65" s="145"/>
      <c r="CV65" s="145"/>
      <c r="CW65" s="145"/>
      <c r="CX65" s="145"/>
      <c r="CY65" s="146"/>
      <c r="CZ65" s="144">
        <v>0</v>
      </c>
      <c r="DA65" s="145"/>
      <c r="DB65" s="145"/>
      <c r="DC65" s="145"/>
      <c r="DD65" s="145"/>
      <c r="DE65" s="145"/>
      <c r="DF65" s="146"/>
      <c r="DG65" s="144">
        <v>1</v>
      </c>
      <c r="DH65" s="145"/>
      <c r="DI65" s="145"/>
      <c r="DJ65" s="145"/>
      <c r="DK65" s="145"/>
      <c r="DL65" s="145"/>
      <c r="DM65" s="146"/>
      <c r="DN65" s="144">
        <v>0</v>
      </c>
      <c r="DO65" s="145"/>
      <c r="DP65" s="145"/>
      <c r="DQ65" s="145"/>
      <c r="DR65" s="145"/>
      <c r="DS65" s="145"/>
      <c r="DT65" s="146"/>
    </row>
    <row r="66" spans="1:125" s="19" customFormat="1" ht="29.25" customHeight="1">
      <c r="A66" s="306">
        <v>42</v>
      </c>
      <c r="B66" s="307"/>
      <c r="C66" s="308"/>
      <c r="D66" s="144" t="s">
        <v>386</v>
      </c>
      <c r="E66" s="145"/>
      <c r="F66" s="145"/>
      <c r="G66" s="145"/>
      <c r="H66" s="145"/>
      <c r="I66" s="145"/>
      <c r="J66" s="145"/>
      <c r="K66" s="145"/>
      <c r="L66" s="145"/>
      <c r="M66" s="145"/>
      <c r="N66" s="146"/>
      <c r="O66" s="309" t="s">
        <v>387</v>
      </c>
      <c r="P66" s="310"/>
      <c r="Q66" s="310"/>
      <c r="R66" s="310"/>
      <c r="S66" s="310"/>
      <c r="T66" s="310"/>
      <c r="U66" s="310"/>
      <c r="V66" s="310"/>
      <c r="W66" s="310"/>
      <c r="X66" s="310"/>
      <c r="Y66" s="311"/>
      <c r="Z66" s="312" t="s">
        <v>591</v>
      </c>
      <c r="AA66" s="313"/>
      <c r="AB66" s="313"/>
      <c r="AC66" s="313"/>
      <c r="AD66" s="313"/>
      <c r="AE66" s="313"/>
      <c r="AF66" s="313"/>
      <c r="AG66" s="313"/>
      <c r="AH66" s="313"/>
      <c r="AI66" s="313"/>
      <c r="AJ66" s="314"/>
      <c r="AK66" s="315" t="s">
        <v>508</v>
      </c>
      <c r="AL66" s="316"/>
      <c r="AM66" s="316"/>
      <c r="AN66" s="316"/>
      <c r="AO66" s="316"/>
      <c r="AP66" s="316"/>
      <c r="AQ66" s="317"/>
      <c r="AR66" s="144">
        <v>10</v>
      </c>
      <c r="AS66" s="145"/>
      <c r="AT66" s="145"/>
      <c r="AU66" s="145"/>
      <c r="AV66" s="145"/>
      <c r="AW66" s="146"/>
      <c r="AX66" s="318" t="s">
        <v>552</v>
      </c>
      <c r="AY66" s="319"/>
      <c r="AZ66" s="319"/>
      <c r="BA66" s="319"/>
      <c r="BB66" s="319"/>
      <c r="BC66" s="319"/>
      <c r="BD66" s="320"/>
      <c r="BE66" s="144">
        <v>0.4</v>
      </c>
      <c r="BF66" s="145"/>
      <c r="BG66" s="145"/>
      <c r="BH66" s="145"/>
      <c r="BI66" s="145"/>
      <c r="BJ66" s="145"/>
      <c r="BK66" s="146"/>
      <c r="BL66" s="68" t="s">
        <v>553</v>
      </c>
      <c r="BM66" s="144">
        <v>1</v>
      </c>
      <c r="BN66" s="145"/>
      <c r="BO66" s="145"/>
      <c r="BP66" s="145"/>
      <c r="BQ66" s="145"/>
      <c r="BR66" s="145"/>
      <c r="BS66" s="146"/>
      <c r="BT66" s="144">
        <v>0</v>
      </c>
      <c r="BU66" s="145"/>
      <c r="BV66" s="145"/>
      <c r="BW66" s="145"/>
      <c r="BX66" s="145"/>
      <c r="BY66" s="146"/>
      <c r="BZ66" s="144">
        <v>0</v>
      </c>
      <c r="CA66" s="145"/>
      <c r="CB66" s="145"/>
      <c r="CC66" s="145"/>
      <c r="CD66" s="145"/>
      <c r="CE66" s="146"/>
      <c r="CF66" s="144">
        <v>1</v>
      </c>
      <c r="CG66" s="145"/>
      <c r="CH66" s="145"/>
      <c r="CI66" s="145"/>
      <c r="CJ66" s="145"/>
      <c r="CK66" s="146"/>
      <c r="CL66" s="144">
        <v>0</v>
      </c>
      <c r="CM66" s="145"/>
      <c r="CN66" s="145"/>
      <c r="CO66" s="145"/>
      <c r="CP66" s="145"/>
      <c r="CQ66" s="145"/>
      <c r="CR66" s="146"/>
      <c r="CS66" s="144">
        <v>0</v>
      </c>
      <c r="CT66" s="145"/>
      <c r="CU66" s="145"/>
      <c r="CV66" s="145"/>
      <c r="CW66" s="145"/>
      <c r="CX66" s="145"/>
      <c r="CY66" s="146"/>
      <c r="CZ66" s="144">
        <v>0</v>
      </c>
      <c r="DA66" s="145"/>
      <c r="DB66" s="145"/>
      <c r="DC66" s="145"/>
      <c r="DD66" s="145"/>
      <c r="DE66" s="145"/>
      <c r="DF66" s="146"/>
      <c r="DG66" s="144">
        <v>1</v>
      </c>
      <c r="DH66" s="145"/>
      <c r="DI66" s="145"/>
      <c r="DJ66" s="145"/>
      <c r="DK66" s="145"/>
      <c r="DL66" s="145"/>
      <c r="DM66" s="146"/>
      <c r="DN66" s="144">
        <v>0</v>
      </c>
      <c r="DO66" s="145"/>
      <c r="DP66" s="145"/>
      <c r="DQ66" s="145"/>
      <c r="DR66" s="145"/>
      <c r="DS66" s="145"/>
      <c r="DT66" s="146"/>
    </row>
    <row r="67" spans="1:125" s="19" customFormat="1" ht="29.25" customHeight="1">
      <c r="A67" s="306">
        <v>43</v>
      </c>
      <c r="B67" s="307"/>
      <c r="C67" s="308"/>
      <c r="D67" s="144" t="s">
        <v>386</v>
      </c>
      <c r="E67" s="145"/>
      <c r="F67" s="145"/>
      <c r="G67" s="145"/>
      <c r="H67" s="145"/>
      <c r="I67" s="145"/>
      <c r="J67" s="145"/>
      <c r="K67" s="145"/>
      <c r="L67" s="145"/>
      <c r="M67" s="145"/>
      <c r="N67" s="146"/>
      <c r="O67" s="309" t="s">
        <v>387</v>
      </c>
      <c r="P67" s="310"/>
      <c r="Q67" s="310"/>
      <c r="R67" s="310"/>
      <c r="S67" s="310"/>
      <c r="T67" s="310"/>
      <c r="U67" s="310"/>
      <c r="V67" s="310"/>
      <c r="W67" s="310"/>
      <c r="X67" s="310"/>
      <c r="Y67" s="311"/>
      <c r="Z67" s="312" t="s">
        <v>591</v>
      </c>
      <c r="AA67" s="313"/>
      <c r="AB67" s="313"/>
      <c r="AC67" s="313"/>
      <c r="AD67" s="313"/>
      <c r="AE67" s="313"/>
      <c r="AF67" s="313"/>
      <c r="AG67" s="313"/>
      <c r="AH67" s="313"/>
      <c r="AI67" s="313"/>
      <c r="AJ67" s="314"/>
      <c r="AK67" s="315" t="s">
        <v>508</v>
      </c>
      <c r="AL67" s="316"/>
      <c r="AM67" s="316"/>
      <c r="AN67" s="316"/>
      <c r="AO67" s="316"/>
      <c r="AP67" s="316"/>
      <c r="AQ67" s="317"/>
      <c r="AR67" s="144">
        <v>10</v>
      </c>
      <c r="AS67" s="145"/>
      <c r="AT67" s="145"/>
      <c r="AU67" s="145"/>
      <c r="AV67" s="145"/>
      <c r="AW67" s="146"/>
      <c r="AX67" s="318" t="s">
        <v>554</v>
      </c>
      <c r="AY67" s="319"/>
      <c r="AZ67" s="319"/>
      <c r="BA67" s="319"/>
      <c r="BB67" s="319"/>
      <c r="BC67" s="319"/>
      <c r="BD67" s="320"/>
      <c r="BE67" s="144">
        <v>0.4</v>
      </c>
      <c r="BF67" s="145"/>
      <c r="BG67" s="145"/>
      <c r="BH67" s="145"/>
      <c r="BI67" s="145"/>
      <c r="BJ67" s="145"/>
      <c r="BK67" s="146"/>
      <c r="BL67" s="68" t="s">
        <v>555</v>
      </c>
      <c r="BM67" s="144">
        <v>2</v>
      </c>
      <c r="BN67" s="145"/>
      <c r="BO67" s="145"/>
      <c r="BP67" s="145"/>
      <c r="BQ67" s="145"/>
      <c r="BR67" s="145"/>
      <c r="BS67" s="146"/>
      <c r="BT67" s="144">
        <v>0</v>
      </c>
      <c r="BU67" s="145"/>
      <c r="BV67" s="145"/>
      <c r="BW67" s="145"/>
      <c r="BX67" s="145"/>
      <c r="BY67" s="146"/>
      <c r="BZ67" s="144">
        <v>0</v>
      </c>
      <c r="CA67" s="145"/>
      <c r="CB67" s="145"/>
      <c r="CC67" s="145"/>
      <c r="CD67" s="145"/>
      <c r="CE67" s="146"/>
      <c r="CF67" s="144">
        <v>2</v>
      </c>
      <c r="CG67" s="145"/>
      <c r="CH67" s="145"/>
      <c r="CI67" s="145"/>
      <c r="CJ67" s="145"/>
      <c r="CK67" s="146"/>
      <c r="CL67" s="144">
        <v>0</v>
      </c>
      <c r="CM67" s="145"/>
      <c r="CN67" s="145"/>
      <c r="CO67" s="145"/>
      <c r="CP67" s="145"/>
      <c r="CQ67" s="145"/>
      <c r="CR67" s="146"/>
      <c r="CS67" s="144">
        <v>0</v>
      </c>
      <c r="CT67" s="145"/>
      <c r="CU67" s="145"/>
      <c r="CV67" s="145"/>
      <c r="CW67" s="145"/>
      <c r="CX67" s="145"/>
      <c r="CY67" s="146"/>
      <c r="CZ67" s="144">
        <v>0</v>
      </c>
      <c r="DA67" s="145"/>
      <c r="DB67" s="145"/>
      <c r="DC67" s="145"/>
      <c r="DD67" s="145"/>
      <c r="DE67" s="145"/>
      <c r="DF67" s="146"/>
      <c r="DG67" s="144">
        <v>2</v>
      </c>
      <c r="DH67" s="145"/>
      <c r="DI67" s="145"/>
      <c r="DJ67" s="145"/>
      <c r="DK67" s="145"/>
      <c r="DL67" s="145"/>
      <c r="DM67" s="146"/>
      <c r="DN67" s="144">
        <v>0</v>
      </c>
      <c r="DO67" s="145"/>
      <c r="DP67" s="145"/>
      <c r="DQ67" s="145"/>
      <c r="DR67" s="145"/>
      <c r="DS67" s="145"/>
      <c r="DT67" s="146"/>
    </row>
    <row r="68" spans="1:125" s="19" customFormat="1" ht="29.25" customHeight="1">
      <c r="A68" s="321">
        <v>44</v>
      </c>
      <c r="B68" s="322"/>
      <c r="C68" s="323"/>
      <c r="D68" s="144" t="s">
        <v>386</v>
      </c>
      <c r="E68" s="145"/>
      <c r="F68" s="145"/>
      <c r="G68" s="145"/>
      <c r="H68" s="145"/>
      <c r="I68" s="145"/>
      <c r="J68" s="145"/>
      <c r="K68" s="145"/>
      <c r="L68" s="145"/>
      <c r="M68" s="145"/>
      <c r="N68" s="146"/>
      <c r="O68" s="309" t="s">
        <v>387</v>
      </c>
      <c r="P68" s="310"/>
      <c r="Q68" s="310"/>
      <c r="R68" s="310"/>
      <c r="S68" s="310"/>
      <c r="T68" s="310"/>
      <c r="U68" s="310"/>
      <c r="V68" s="310"/>
      <c r="W68" s="310"/>
      <c r="X68" s="310"/>
      <c r="Y68" s="311"/>
      <c r="Z68" s="312" t="s">
        <v>591</v>
      </c>
      <c r="AA68" s="313"/>
      <c r="AB68" s="313"/>
      <c r="AC68" s="313"/>
      <c r="AD68" s="313"/>
      <c r="AE68" s="313"/>
      <c r="AF68" s="313"/>
      <c r="AG68" s="313"/>
      <c r="AH68" s="313"/>
      <c r="AI68" s="313"/>
      <c r="AJ68" s="314"/>
      <c r="AK68" s="315" t="s">
        <v>508</v>
      </c>
      <c r="AL68" s="316"/>
      <c r="AM68" s="316"/>
      <c r="AN68" s="316"/>
      <c r="AO68" s="316"/>
      <c r="AP68" s="316"/>
      <c r="AQ68" s="317"/>
      <c r="AR68" s="144">
        <v>10</v>
      </c>
      <c r="AS68" s="145"/>
      <c r="AT68" s="145"/>
      <c r="AU68" s="145"/>
      <c r="AV68" s="145"/>
      <c r="AW68" s="146"/>
      <c r="AX68" s="318" t="s">
        <v>556</v>
      </c>
      <c r="AY68" s="319"/>
      <c r="AZ68" s="319"/>
      <c r="BA68" s="319"/>
      <c r="BB68" s="319"/>
      <c r="BC68" s="319"/>
      <c r="BD68" s="320"/>
      <c r="BE68" s="144">
        <v>0.4</v>
      </c>
      <c r="BF68" s="145"/>
      <c r="BG68" s="145"/>
      <c r="BH68" s="145"/>
      <c r="BI68" s="145"/>
      <c r="BJ68" s="145"/>
      <c r="BK68" s="146"/>
      <c r="BL68" s="68" t="s">
        <v>557</v>
      </c>
      <c r="BM68" s="144">
        <v>1</v>
      </c>
      <c r="BN68" s="145"/>
      <c r="BO68" s="145"/>
      <c r="BP68" s="145"/>
      <c r="BQ68" s="145"/>
      <c r="BR68" s="145"/>
      <c r="BS68" s="146"/>
      <c r="BT68" s="144">
        <v>0</v>
      </c>
      <c r="BU68" s="145"/>
      <c r="BV68" s="145"/>
      <c r="BW68" s="145"/>
      <c r="BX68" s="145"/>
      <c r="BY68" s="146"/>
      <c r="BZ68" s="144">
        <v>0</v>
      </c>
      <c r="CA68" s="145"/>
      <c r="CB68" s="145"/>
      <c r="CC68" s="145"/>
      <c r="CD68" s="145"/>
      <c r="CE68" s="146"/>
      <c r="CF68" s="144">
        <v>1</v>
      </c>
      <c r="CG68" s="145"/>
      <c r="CH68" s="145"/>
      <c r="CI68" s="145"/>
      <c r="CJ68" s="145"/>
      <c r="CK68" s="146"/>
      <c r="CL68" s="144">
        <v>0</v>
      </c>
      <c r="CM68" s="145"/>
      <c r="CN68" s="145"/>
      <c r="CO68" s="145"/>
      <c r="CP68" s="145"/>
      <c r="CQ68" s="145"/>
      <c r="CR68" s="146"/>
      <c r="CS68" s="144">
        <v>0</v>
      </c>
      <c r="CT68" s="145"/>
      <c r="CU68" s="145"/>
      <c r="CV68" s="145"/>
      <c r="CW68" s="145"/>
      <c r="CX68" s="145"/>
      <c r="CY68" s="146"/>
      <c r="CZ68" s="144">
        <v>0</v>
      </c>
      <c r="DA68" s="145"/>
      <c r="DB68" s="145"/>
      <c r="DC68" s="145"/>
      <c r="DD68" s="145"/>
      <c r="DE68" s="145"/>
      <c r="DF68" s="146"/>
      <c r="DG68" s="144">
        <v>1</v>
      </c>
      <c r="DH68" s="145"/>
      <c r="DI68" s="145"/>
      <c r="DJ68" s="145"/>
      <c r="DK68" s="145"/>
      <c r="DL68" s="145"/>
      <c r="DM68" s="146"/>
      <c r="DN68" s="144">
        <v>0</v>
      </c>
      <c r="DO68" s="145"/>
      <c r="DP68" s="145"/>
      <c r="DQ68" s="145"/>
      <c r="DR68" s="145"/>
      <c r="DS68" s="145"/>
      <c r="DT68" s="146"/>
    </row>
    <row r="69" spans="1:125" s="19" customFormat="1" ht="29.25" customHeight="1">
      <c r="A69" s="306">
        <v>45</v>
      </c>
      <c r="B69" s="307"/>
      <c r="C69" s="308"/>
      <c r="D69" s="144" t="s">
        <v>386</v>
      </c>
      <c r="E69" s="145"/>
      <c r="F69" s="145"/>
      <c r="G69" s="145"/>
      <c r="H69" s="145"/>
      <c r="I69" s="145"/>
      <c r="J69" s="145"/>
      <c r="K69" s="145"/>
      <c r="L69" s="145"/>
      <c r="M69" s="145"/>
      <c r="N69" s="146"/>
      <c r="O69" s="309" t="s">
        <v>387</v>
      </c>
      <c r="P69" s="310"/>
      <c r="Q69" s="310"/>
      <c r="R69" s="310"/>
      <c r="S69" s="310"/>
      <c r="T69" s="310"/>
      <c r="U69" s="310"/>
      <c r="V69" s="310"/>
      <c r="W69" s="310"/>
      <c r="X69" s="310"/>
      <c r="Y69" s="311"/>
      <c r="Z69" s="312" t="s">
        <v>591</v>
      </c>
      <c r="AA69" s="313"/>
      <c r="AB69" s="313"/>
      <c r="AC69" s="313"/>
      <c r="AD69" s="313"/>
      <c r="AE69" s="313"/>
      <c r="AF69" s="313"/>
      <c r="AG69" s="313"/>
      <c r="AH69" s="313"/>
      <c r="AI69" s="313"/>
      <c r="AJ69" s="314"/>
      <c r="AK69" s="315" t="s">
        <v>508</v>
      </c>
      <c r="AL69" s="316"/>
      <c r="AM69" s="316"/>
      <c r="AN69" s="316"/>
      <c r="AO69" s="316"/>
      <c r="AP69" s="316"/>
      <c r="AQ69" s="317"/>
      <c r="AR69" s="144">
        <v>10</v>
      </c>
      <c r="AS69" s="145"/>
      <c r="AT69" s="145"/>
      <c r="AU69" s="145"/>
      <c r="AV69" s="145"/>
      <c r="AW69" s="146"/>
      <c r="AX69" s="318" t="s">
        <v>558</v>
      </c>
      <c r="AY69" s="319"/>
      <c r="AZ69" s="319"/>
      <c r="BA69" s="319"/>
      <c r="BB69" s="319"/>
      <c r="BC69" s="319"/>
      <c r="BD69" s="320"/>
      <c r="BE69" s="144">
        <v>0.4</v>
      </c>
      <c r="BF69" s="145"/>
      <c r="BG69" s="145"/>
      <c r="BH69" s="145"/>
      <c r="BI69" s="145"/>
      <c r="BJ69" s="145"/>
      <c r="BK69" s="146"/>
      <c r="BL69" s="68" t="s">
        <v>559</v>
      </c>
      <c r="BM69" s="144">
        <v>1</v>
      </c>
      <c r="BN69" s="145"/>
      <c r="BO69" s="145"/>
      <c r="BP69" s="145"/>
      <c r="BQ69" s="145"/>
      <c r="BR69" s="145"/>
      <c r="BS69" s="146"/>
      <c r="BT69" s="144">
        <v>0</v>
      </c>
      <c r="BU69" s="145"/>
      <c r="BV69" s="145"/>
      <c r="BW69" s="145"/>
      <c r="BX69" s="145"/>
      <c r="BY69" s="146"/>
      <c r="BZ69" s="144">
        <v>0</v>
      </c>
      <c r="CA69" s="145"/>
      <c r="CB69" s="145"/>
      <c r="CC69" s="145"/>
      <c r="CD69" s="145"/>
      <c r="CE69" s="146"/>
      <c r="CF69" s="144">
        <v>1</v>
      </c>
      <c r="CG69" s="145"/>
      <c r="CH69" s="145"/>
      <c r="CI69" s="145"/>
      <c r="CJ69" s="145"/>
      <c r="CK69" s="146"/>
      <c r="CL69" s="144">
        <v>0</v>
      </c>
      <c r="CM69" s="145"/>
      <c r="CN69" s="145"/>
      <c r="CO69" s="145"/>
      <c r="CP69" s="145"/>
      <c r="CQ69" s="145"/>
      <c r="CR69" s="146"/>
      <c r="CS69" s="144">
        <v>0</v>
      </c>
      <c r="CT69" s="145"/>
      <c r="CU69" s="145"/>
      <c r="CV69" s="145"/>
      <c r="CW69" s="145"/>
      <c r="CX69" s="145"/>
      <c r="CY69" s="146"/>
      <c r="CZ69" s="144">
        <v>0</v>
      </c>
      <c r="DA69" s="145"/>
      <c r="DB69" s="145"/>
      <c r="DC69" s="145"/>
      <c r="DD69" s="145"/>
      <c r="DE69" s="145"/>
      <c r="DF69" s="146"/>
      <c r="DG69" s="144">
        <v>1</v>
      </c>
      <c r="DH69" s="145"/>
      <c r="DI69" s="145"/>
      <c r="DJ69" s="145"/>
      <c r="DK69" s="145"/>
      <c r="DL69" s="145"/>
      <c r="DM69" s="146"/>
      <c r="DN69" s="144">
        <v>0</v>
      </c>
      <c r="DO69" s="145"/>
      <c r="DP69" s="145"/>
      <c r="DQ69" s="145"/>
      <c r="DR69" s="145"/>
      <c r="DS69" s="145"/>
      <c r="DT69" s="146"/>
      <c r="DU69" s="67">
        <v>1</v>
      </c>
    </row>
    <row r="70" spans="1:125" s="19" customFormat="1" ht="29.25" customHeight="1">
      <c r="A70" s="306">
        <v>46</v>
      </c>
      <c r="B70" s="307"/>
      <c r="C70" s="308"/>
      <c r="D70" s="144" t="s">
        <v>386</v>
      </c>
      <c r="E70" s="145"/>
      <c r="F70" s="145"/>
      <c r="G70" s="145"/>
      <c r="H70" s="145"/>
      <c r="I70" s="145"/>
      <c r="J70" s="145"/>
      <c r="K70" s="145"/>
      <c r="L70" s="145"/>
      <c r="M70" s="145"/>
      <c r="N70" s="146"/>
      <c r="O70" s="309" t="s">
        <v>387</v>
      </c>
      <c r="P70" s="310"/>
      <c r="Q70" s="310"/>
      <c r="R70" s="310"/>
      <c r="S70" s="310"/>
      <c r="T70" s="310"/>
      <c r="U70" s="310"/>
      <c r="V70" s="310"/>
      <c r="W70" s="310"/>
      <c r="X70" s="310"/>
      <c r="Y70" s="311"/>
      <c r="Z70" s="312" t="s">
        <v>590</v>
      </c>
      <c r="AA70" s="313"/>
      <c r="AB70" s="313"/>
      <c r="AC70" s="313"/>
      <c r="AD70" s="313"/>
      <c r="AE70" s="313"/>
      <c r="AF70" s="313"/>
      <c r="AG70" s="313"/>
      <c r="AH70" s="313"/>
      <c r="AI70" s="313"/>
      <c r="AJ70" s="314"/>
      <c r="AK70" s="315" t="s">
        <v>578</v>
      </c>
      <c r="AL70" s="316"/>
      <c r="AM70" s="316"/>
      <c r="AN70" s="316"/>
      <c r="AO70" s="316"/>
      <c r="AP70" s="316"/>
      <c r="AQ70" s="317"/>
      <c r="AR70" s="144">
        <v>10</v>
      </c>
      <c r="AS70" s="145"/>
      <c r="AT70" s="145"/>
      <c r="AU70" s="145"/>
      <c r="AV70" s="145"/>
      <c r="AW70" s="146"/>
      <c r="AX70" s="318" t="s">
        <v>579</v>
      </c>
      <c r="AY70" s="319"/>
      <c r="AZ70" s="319"/>
      <c r="BA70" s="319"/>
      <c r="BB70" s="319"/>
      <c r="BC70" s="319"/>
      <c r="BD70" s="320"/>
      <c r="BE70" s="144">
        <v>0.4</v>
      </c>
      <c r="BF70" s="145"/>
      <c r="BG70" s="145"/>
      <c r="BH70" s="145"/>
      <c r="BI70" s="145"/>
      <c r="BJ70" s="145"/>
      <c r="BK70" s="146"/>
      <c r="BL70" s="68" t="s">
        <v>580</v>
      </c>
      <c r="BM70" s="144">
        <v>5</v>
      </c>
      <c r="BN70" s="145"/>
      <c r="BO70" s="145"/>
      <c r="BP70" s="145"/>
      <c r="BQ70" s="145"/>
      <c r="BR70" s="145"/>
      <c r="BS70" s="146"/>
      <c r="BT70" s="144">
        <v>0</v>
      </c>
      <c r="BU70" s="145"/>
      <c r="BV70" s="145"/>
      <c r="BW70" s="145"/>
      <c r="BX70" s="145"/>
      <c r="BY70" s="146"/>
      <c r="BZ70" s="144">
        <v>0</v>
      </c>
      <c r="CA70" s="145"/>
      <c r="CB70" s="145"/>
      <c r="CC70" s="145"/>
      <c r="CD70" s="145"/>
      <c r="CE70" s="146"/>
      <c r="CF70" s="144">
        <v>5</v>
      </c>
      <c r="CG70" s="145"/>
      <c r="CH70" s="145"/>
      <c r="CI70" s="145"/>
      <c r="CJ70" s="145"/>
      <c r="CK70" s="146"/>
      <c r="CL70" s="144">
        <v>0</v>
      </c>
      <c r="CM70" s="145"/>
      <c r="CN70" s="145"/>
      <c r="CO70" s="145"/>
      <c r="CP70" s="145"/>
      <c r="CQ70" s="145"/>
      <c r="CR70" s="146"/>
      <c r="CS70" s="144">
        <v>0</v>
      </c>
      <c r="CT70" s="145"/>
      <c r="CU70" s="145"/>
      <c r="CV70" s="145"/>
      <c r="CW70" s="145"/>
      <c r="CX70" s="145"/>
      <c r="CY70" s="146"/>
      <c r="CZ70" s="144">
        <v>0</v>
      </c>
      <c r="DA70" s="145"/>
      <c r="DB70" s="145"/>
      <c r="DC70" s="145"/>
      <c r="DD70" s="145"/>
      <c r="DE70" s="145"/>
      <c r="DF70" s="146"/>
      <c r="DG70" s="144">
        <v>5</v>
      </c>
      <c r="DH70" s="145"/>
      <c r="DI70" s="145"/>
      <c r="DJ70" s="145"/>
      <c r="DK70" s="145"/>
      <c r="DL70" s="145"/>
      <c r="DM70" s="146"/>
      <c r="DN70" s="144">
        <v>0</v>
      </c>
      <c r="DO70" s="145"/>
      <c r="DP70" s="145"/>
      <c r="DQ70" s="145"/>
      <c r="DR70" s="145"/>
      <c r="DS70" s="145"/>
      <c r="DT70" s="146"/>
    </row>
    <row r="71" spans="1:125" s="19" customFormat="1" ht="29.25" customHeight="1">
      <c r="A71" s="321">
        <v>47</v>
      </c>
      <c r="B71" s="322"/>
      <c r="C71" s="323"/>
      <c r="D71" s="144" t="s">
        <v>386</v>
      </c>
      <c r="E71" s="145"/>
      <c r="F71" s="145"/>
      <c r="G71" s="145"/>
      <c r="H71" s="145"/>
      <c r="I71" s="145"/>
      <c r="J71" s="145"/>
      <c r="K71" s="145"/>
      <c r="L71" s="145"/>
      <c r="M71" s="145"/>
      <c r="N71" s="146"/>
      <c r="O71" s="309" t="s">
        <v>387</v>
      </c>
      <c r="P71" s="310"/>
      <c r="Q71" s="310"/>
      <c r="R71" s="310"/>
      <c r="S71" s="310"/>
      <c r="T71" s="310"/>
      <c r="U71" s="310"/>
      <c r="V71" s="310"/>
      <c r="W71" s="310"/>
      <c r="X71" s="310"/>
      <c r="Y71" s="311"/>
      <c r="Z71" s="312" t="s">
        <v>590</v>
      </c>
      <c r="AA71" s="313"/>
      <c r="AB71" s="313"/>
      <c r="AC71" s="313"/>
      <c r="AD71" s="313"/>
      <c r="AE71" s="313"/>
      <c r="AF71" s="313"/>
      <c r="AG71" s="313"/>
      <c r="AH71" s="313"/>
      <c r="AI71" s="313"/>
      <c r="AJ71" s="314"/>
      <c r="AK71" s="315" t="s">
        <v>578</v>
      </c>
      <c r="AL71" s="316"/>
      <c r="AM71" s="316"/>
      <c r="AN71" s="316"/>
      <c r="AO71" s="316"/>
      <c r="AP71" s="316"/>
      <c r="AQ71" s="317"/>
      <c r="AR71" s="144">
        <v>10</v>
      </c>
      <c r="AS71" s="145"/>
      <c r="AT71" s="145"/>
      <c r="AU71" s="145"/>
      <c r="AV71" s="145"/>
      <c r="AW71" s="146"/>
      <c r="AX71" s="318" t="s">
        <v>581</v>
      </c>
      <c r="AY71" s="319"/>
      <c r="AZ71" s="319"/>
      <c r="BA71" s="319"/>
      <c r="BB71" s="319"/>
      <c r="BC71" s="319"/>
      <c r="BD71" s="320"/>
      <c r="BE71" s="144">
        <v>0.4</v>
      </c>
      <c r="BF71" s="145"/>
      <c r="BG71" s="145"/>
      <c r="BH71" s="145"/>
      <c r="BI71" s="145"/>
      <c r="BJ71" s="145"/>
      <c r="BK71" s="146"/>
      <c r="BL71" s="68" t="s">
        <v>582</v>
      </c>
      <c r="BM71" s="144">
        <v>2</v>
      </c>
      <c r="BN71" s="145"/>
      <c r="BO71" s="145"/>
      <c r="BP71" s="145"/>
      <c r="BQ71" s="145"/>
      <c r="BR71" s="145"/>
      <c r="BS71" s="146"/>
      <c r="BT71" s="144">
        <v>0</v>
      </c>
      <c r="BU71" s="145"/>
      <c r="BV71" s="145"/>
      <c r="BW71" s="145"/>
      <c r="BX71" s="145"/>
      <c r="BY71" s="146"/>
      <c r="BZ71" s="144">
        <v>0</v>
      </c>
      <c r="CA71" s="145"/>
      <c r="CB71" s="145"/>
      <c r="CC71" s="145"/>
      <c r="CD71" s="145"/>
      <c r="CE71" s="146"/>
      <c r="CF71" s="144">
        <v>2</v>
      </c>
      <c r="CG71" s="145"/>
      <c r="CH71" s="145"/>
      <c r="CI71" s="145"/>
      <c r="CJ71" s="145"/>
      <c r="CK71" s="146"/>
      <c r="CL71" s="144">
        <v>0</v>
      </c>
      <c r="CM71" s="145"/>
      <c r="CN71" s="145"/>
      <c r="CO71" s="145"/>
      <c r="CP71" s="145"/>
      <c r="CQ71" s="145"/>
      <c r="CR71" s="146"/>
      <c r="CS71" s="144">
        <v>0</v>
      </c>
      <c r="CT71" s="145"/>
      <c r="CU71" s="145"/>
      <c r="CV71" s="145"/>
      <c r="CW71" s="145"/>
      <c r="CX71" s="145"/>
      <c r="CY71" s="146"/>
      <c r="CZ71" s="144">
        <v>0</v>
      </c>
      <c r="DA71" s="145"/>
      <c r="DB71" s="145"/>
      <c r="DC71" s="145"/>
      <c r="DD71" s="145"/>
      <c r="DE71" s="145"/>
      <c r="DF71" s="146"/>
      <c r="DG71" s="144">
        <v>2</v>
      </c>
      <c r="DH71" s="145"/>
      <c r="DI71" s="145"/>
      <c r="DJ71" s="145"/>
      <c r="DK71" s="145"/>
      <c r="DL71" s="145"/>
      <c r="DM71" s="146"/>
      <c r="DN71" s="144">
        <v>0</v>
      </c>
      <c r="DO71" s="145"/>
      <c r="DP71" s="145"/>
      <c r="DQ71" s="145"/>
      <c r="DR71" s="145"/>
      <c r="DS71" s="145"/>
      <c r="DT71" s="146"/>
    </row>
    <row r="72" spans="1:125" s="19" customFormat="1" ht="29.25" customHeight="1">
      <c r="A72" s="306">
        <v>48</v>
      </c>
      <c r="B72" s="307"/>
      <c r="C72" s="308"/>
      <c r="D72" s="144" t="s">
        <v>386</v>
      </c>
      <c r="E72" s="145"/>
      <c r="F72" s="145"/>
      <c r="G72" s="145"/>
      <c r="H72" s="145"/>
      <c r="I72" s="145"/>
      <c r="J72" s="145"/>
      <c r="K72" s="145"/>
      <c r="L72" s="145"/>
      <c r="M72" s="145"/>
      <c r="N72" s="146"/>
      <c r="O72" s="309" t="s">
        <v>387</v>
      </c>
      <c r="P72" s="310"/>
      <c r="Q72" s="310"/>
      <c r="R72" s="310"/>
      <c r="S72" s="310"/>
      <c r="T72" s="310"/>
      <c r="U72" s="310"/>
      <c r="V72" s="310"/>
      <c r="W72" s="310"/>
      <c r="X72" s="310"/>
      <c r="Y72" s="311"/>
      <c r="Z72" s="312" t="s">
        <v>590</v>
      </c>
      <c r="AA72" s="313"/>
      <c r="AB72" s="313"/>
      <c r="AC72" s="313"/>
      <c r="AD72" s="313"/>
      <c r="AE72" s="313"/>
      <c r="AF72" s="313"/>
      <c r="AG72" s="313"/>
      <c r="AH72" s="313"/>
      <c r="AI72" s="313"/>
      <c r="AJ72" s="314"/>
      <c r="AK72" s="315" t="s">
        <v>578</v>
      </c>
      <c r="AL72" s="316"/>
      <c r="AM72" s="316"/>
      <c r="AN72" s="316"/>
      <c r="AO72" s="316"/>
      <c r="AP72" s="316"/>
      <c r="AQ72" s="317"/>
      <c r="AR72" s="144">
        <v>10</v>
      </c>
      <c r="AS72" s="145"/>
      <c r="AT72" s="145"/>
      <c r="AU72" s="145"/>
      <c r="AV72" s="145"/>
      <c r="AW72" s="146"/>
      <c r="AX72" s="318" t="s">
        <v>583</v>
      </c>
      <c r="AY72" s="319"/>
      <c r="AZ72" s="319"/>
      <c r="BA72" s="319"/>
      <c r="BB72" s="319"/>
      <c r="BC72" s="319"/>
      <c r="BD72" s="320"/>
      <c r="BE72" s="144">
        <v>0.4</v>
      </c>
      <c r="BF72" s="145"/>
      <c r="BG72" s="145"/>
      <c r="BH72" s="145"/>
      <c r="BI72" s="145"/>
      <c r="BJ72" s="145"/>
      <c r="BK72" s="146"/>
      <c r="BL72" s="68" t="s">
        <v>584</v>
      </c>
      <c r="BM72" s="144">
        <v>2</v>
      </c>
      <c r="BN72" s="145"/>
      <c r="BO72" s="145"/>
      <c r="BP72" s="145"/>
      <c r="BQ72" s="145"/>
      <c r="BR72" s="145"/>
      <c r="BS72" s="146"/>
      <c r="BT72" s="144">
        <v>0</v>
      </c>
      <c r="BU72" s="145"/>
      <c r="BV72" s="145"/>
      <c r="BW72" s="145"/>
      <c r="BX72" s="145"/>
      <c r="BY72" s="146"/>
      <c r="BZ72" s="144">
        <v>0</v>
      </c>
      <c r="CA72" s="145"/>
      <c r="CB72" s="145"/>
      <c r="CC72" s="145"/>
      <c r="CD72" s="145"/>
      <c r="CE72" s="146"/>
      <c r="CF72" s="144">
        <v>2</v>
      </c>
      <c r="CG72" s="145"/>
      <c r="CH72" s="145"/>
      <c r="CI72" s="145"/>
      <c r="CJ72" s="145"/>
      <c r="CK72" s="146"/>
      <c r="CL72" s="144">
        <v>0</v>
      </c>
      <c r="CM72" s="145"/>
      <c r="CN72" s="145"/>
      <c r="CO72" s="145"/>
      <c r="CP72" s="145"/>
      <c r="CQ72" s="145"/>
      <c r="CR72" s="146"/>
      <c r="CS72" s="144">
        <v>0</v>
      </c>
      <c r="CT72" s="145"/>
      <c r="CU72" s="145"/>
      <c r="CV72" s="145"/>
      <c r="CW72" s="145"/>
      <c r="CX72" s="145"/>
      <c r="CY72" s="146"/>
      <c r="CZ72" s="144">
        <v>0</v>
      </c>
      <c r="DA72" s="145"/>
      <c r="DB72" s="145"/>
      <c r="DC72" s="145"/>
      <c r="DD72" s="145"/>
      <c r="DE72" s="145"/>
      <c r="DF72" s="146"/>
      <c r="DG72" s="144">
        <v>2</v>
      </c>
      <c r="DH72" s="145"/>
      <c r="DI72" s="145"/>
      <c r="DJ72" s="145"/>
      <c r="DK72" s="145"/>
      <c r="DL72" s="145"/>
      <c r="DM72" s="146"/>
      <c r="DN72" s="144">
        <v>0</v>
      </c>
      <c r="DO72" s="145"/>
      <c r="DP72" s="145"/>
      <c r="DQ72" s="145"/>
      <c r="DR72" s="145"/>
      <c r="DS72" s="145"/>
      <c r="DT72" s="146"/>
    </row>
    <row r="73" spans="1:125" s="19" customFormat="1" ht="29.25" customHeight="1">
      <c r="A73" s="306">
        <v>49</v>
      </c>
      <c r="B73" s="307"/>
      <c r="C73" s="308"/>
      <c r="D73" s="144" t="s">
        <v>386</v>
      </c>
      <c r="E73" s="145"/>
      <c r="F73" s="145"/>
      <c r="G73" s="145"/>
      <c r="H73" s="145"/>
      <c r="I73" s="145"/>
      <c r="J73" s="145"/>
      <c r="K73" s="145"/>
      <c r="L73" s="145"/>
      <c r="M73" s="145"/>
      <c r="N73" s="146"/>
      <c r="O73" s="309" t="s">
        <v>387</v>
      </c>
      <c r="P73" s="310"/>
      <c r="Q73" s="310"/>
      <c r="R73" s="310"/>
      <c r="S73" s="310"/>
      <c r="T73" s="310"/>
      <c r="U73" s="310"/>
      <c r="V73" s="310"/>
      <c r="W73" s="310"/>
      <c r="X73" s="310"/>
      <c r="Y73" s="311"/>
      <c r="Z73" s="312" t="s">
        <v>590</v>
      </c>
      <c r="AA73" s="313"/>
      <c r="AB73" s="313"/>
      <c r="AC73" s="313"/>
      <c r="AD73" s="313"/>
      <c r="AE73" s="313"/>
      <c r="AF73" s="313"/>
      <c r="AG73" s="313"/>
      <c r="AH73" s="313"/>
      <c r="AI73" s="313"/>
      <c r="AJ73" s="314"/>
      <c r="AK73" s="315" t="s">
        <v>578</v>
      </c>
      <c r="AL73" s="316"/>
      <c r="AM73" s="316"/>
      <c r="AN73" s="316"/>
      <c r="AO73" s="316"/>
      <c r="AP73" s="316"/>
      <c r="AQ73" s="317"/>
      <c r="AR73" s="144">
        <v>10</v>
      </c>
      <c r="AS73" s="145"/>
      <c r="AT73" s="145"/>
      <c r="AU73" s="145"/>
      <c r="AV73" s="145"/>
      <c r="AW73" s="146"/>
      <c r="AX73" s="318" t="s">
        <v>585</v>
      </c>
      <c r="AY73" s="319"/>
      <c r="AZ73" s="319"/>
      <c r="BA73" s="319"/>
      <c r="BB73" s="319"/>
      <c r="BC73" s="319"/>
      <c r="BD73" s="320"/>
      <c r="BE73" s="144">
        <v>0.4</v>
      </c>
      <c r="BF73" s="145"/>
      <c r="BG73" s="145"/>
      <c r="BH73" s="145"/>
      <c r="BI73" s="145"/>
      <c r="BJ73" s="145"/>
      <c r="BK73" s="146"/>
      <c r="BL73" s="68" t="s">
        <v>586</v>
      </c>
      <c r="BM73" s="144">
        <v>2</v>
      </c>
      <c r="BN73" s="145"/>
      <c r="BO73" s="145"/>
      <c r="BP73" s="145"/>
      <c r="BQ73" s="145"/>
      <c r="BR73" s="145"/>
      <c r="BS73" s="146"/>
      <c r="BT73" s="144">
        <v>0</v>
      </c>
      <c r="BU73" s="145"/>
      <c r="BV73" s="145"/>
      <c r="BW73" s="145"/>
      <c r="BX73" s="145"/>
      <c r="BY73" s="146"/>
      <c r="BZ73" s="144">
        <v>0</v>
      </c>
      <c r="CA73" s="145"/>
      <c r="CB73" s="145"/>
      <c r="CC73" s="145"/>
      <c r="CD73" s="145"/>
      <c r="CE73" s="146"/>
      <c r="CF73" s="144">
        <v>2</v>
      </c>
      <c r="CG73" s="145"/>
      <c r="CH73" s="145"/>
      <c r="CI73" s="145"/>
      <c r="CJ73" s="145"/>
      <c r="CK73" s="146"/>
      <c r="CL73" s="144">
        <v>0</v>
      </c>
      <c r="CM73" s="145"/>
      <c r="CN73" s="145"/>
      <c r="CO73" s="145"/>
      <c r="CP73" s="145"/>
      <c r="CQ73" s="145"/>
      <c r="CR73" s="146"/>
      <c r="CS73" s="144">
        <v>0</v>
      </c>
      <c r="CT73" s="145"/>
      <c r="CU73" s="145"/>
      <c r="CV73" s="145"/>
      <c r="CW73" s="145"/>
      <c r="CX73" s="145"/>
      <c r="CY73" s="146"/>
      <c r="CZ73" s="144">
        <v>0</v>
      </c>
      <c r="DA73" s="145"/>
      <c r="DB73" s="145"/>
      <c r="DC73" s="145"/>
      <c r="DD73" s="145"/>
      <c r="DE73" s="145"/>
      <c r="DF73" s="146"/>
      <c r="DG73" s="144">
        <v>2</v>
      </c>
      <c r="DH73" s="145"/>
      <c r="DI73" s="145"/>
      <c r="DJ73" s="145"/>
      <c r="DK73" s="145"/>
      <c r="DL73" s="145"/>
      <c r="DM73" s="146"/>
      <c r="DN73" s="144">
        <v>0</v>
      </c>
      <c r="DO73" s="145"/>
      <c r="DP73" s="145"/>
      <c r="DQ73" s="145"/>
      <c r="DR73" s="145"/>
      <c r="DS73" s="145"/>
      <c r="DT73" s="146"/>
    </row>
    <row r="74" spans="1:125" s="19" customFormat="1" ht="29.25" customHeight="1">
      <c r="A74" s="321">
        <v>50</v>
      </c>
      <c r="B74" s="322"/>
      <c r="C74" s="323"/>
      <c r="D74" s="144" t="s">
        <v>386</v>
      </c>
      <c r="E74" s="145"/>
      <c r="F74" s="145"/>
      <c r="G74" s="145"/>
      <c r="H74" s="145"/>
      <c r="I74" s="145"/>
      <c r="J74" s="145"/>
      <c r="K74" s="145"/>
      <c r="L74" s="145"/>
      <c r="M74" s="145"/>
      <c r="N74" s="146"/>
      <c r="O74" s="309" t="s">
        <v>387</v>
      </c>
      <c r="P74" s="310"/>
      <c r="Q74" s="310"/>
      <c r="R74" s="310"/>
      <c r="S74" s="310"/>
      <c r="T74" s="310"/>
      <c r="U74" s="310"/>
      <c r="V74" s="310"/>
      <c r="W74" s="310"/>
      <c r="X74" s="310"/>
      <c r="Y74" s="311"/>
      <c r="Z74" s="312" t="s">
        <v>590</v>
      </c>
      <c r="AA74" s="313"/>
      <c r="AB74" s="313"/>
      <c r="AC74" s="313"/>
      <c r="AD74" s="313"/>
      <c r="AE74" s="313"/>
      <c r="AF74" s="313"/>
      <c r="AG74" s="313"/>
      <c r="AH74" s="313"/>
      <c r="AI74" s="313"/>
      <c r="AJ74" s="314"/>
      <c r="AK74" s="315" t="s">
        <v>578</v>
      </c>
      <c r="AL74" s="316"/>
      <c r="AM74" s="316"/>
      <c r="AN74" s="316"/>
      <c r="AO74" s="316"/>
      <c r="AP74" s="316"/>
      <c r="AQ74" s="317"/>
      <c r="AR74" s="144">
        <v>10</v>
      </c>
      <c r="AS74" s="145"/>
      <c r="AT74" s="145"/>
      <c r="AU74" s="145"/>
      <c r="AV74" s="145"/>
      <c r="AW74" s="146"/>
      <c r="AX74" s="318" t="s">
        <v>587</v>
      </c>
      <c r="AY74" s="319"/>
      <c r="AZ74" s="319"/>
      <c r="BA74" s="319"/>
      <c r="BB74" s="319"/>
      <c r="BC74" s="319"/>
      <c r="BD74" s="320"/>
      <c r="BE74" s="144">
        <v>0.4</v>
      </c>
      <c r="BF74" s="145"/>
      <c r="BG74" s="145"/>
      <c r="BH74" s="145"/>
      <c r="BI74" s="145"/>
      <c r="BJ74" s="145"/>
      <c r="BK74" s="146"/>
      <c r="BL74" s="68" t="s">
        <v>588</v>
      </c>
      <c r="BM74" s="144">
        <v>2</v>
      </c>
      <c r="BN74" s="145"/>
      <c r="BO74" s="145"/>
      <c r="BP74" s="145"/>
      <c r="BQ74" s="145"/>
      <c r="BR74" s="145"/>
      <c r="BS74" s="146"/>
      <c r="BT74" s="144">
        <v>0</v>
      </c>
      <c r="BU74" s="145"/>
      <c r="BV74" s="145"/>
      <c r="BW74" s="145"/>
      <c r="BX74" s="145"/>
      <c r="BY74" s="146"/>
      <c r="BZ74" s="144">
        <v>0</v>
      </c>
      <c r="CA74" s="145"/>
      <c r="CB74" s="145"/>
      <c r="CC74" s="145"/>
      <c r="CD74" s="145"/>
      <c r="CE74" s="146"/>
      <c r="CF74" s="144">
        <v>2</v>
      </c>
      <c r="CG74" s="145"/>
      <c r="CH74" s="145"/>
      <c r="CI74" s="145"/>
      <c r="CJ74" s="145"/>
      <c r="CK74" s="146"/>
      <c r="CL74" s="144">
        <v>0</v>
      </c>
      <c r="CM74" s="145"/>
      <c r="CN74" s="145"/>
      <c r="CO74" s="145"/>
      <c r="CP74" s="145"/>
      <c r="CQ74" s="145"/>
      <c r="CR74" s="146"/>
      <c r="CS74" s="144">
        <v>0</v>
      </c>
      <c r="CT74" s="145"/>
      <c r="CU74" s="145"/>
      <c r="CV74" s="145"/>
      <c r="CW74" s="145"/>
      <c r="CX74" s="145"/>
      <c r="CY74" s="146"/>
      <c r="CZ74" s="144">
        <v>0</v>
      </c>
      <c r="DA74" s="145"/>
      <c r="DB74" s="145"/>
      <c r="DC74" s="145"/>
      <c r="DD74" s="145"/>
      <c r="DE74" s="145"/>
      <c r="DF74" s="146"/>
      <c r="DG74" s="144">
        <v>2</v>
      </c>
      <c r="DH74" s="145"/>
      <c r="DI74" s="145"/>
      <c r="DJ74" s="145"/>
      <c r="DK74" s="145"/>
      <c r="DL74" s="145"/>
      <c r="DM74" s="146"/>
      <c r="DN74" s="144">
        <v>0</v>
      </c>
      <c r="DO74" s="145"/>
      <c r="DP74" s="145"/>
      <c r="DQ74" s="145"/>
      <c r="DR74" s="145"/>
      <c r="DS74" s="145"/>
      <c r="DT74" s="146"/>
    </row>
    <row r="75" spans="1:125" s="19" customFormat="1" ht="29.25" customHeight="1">
      <c r="A75" s="306">
        <v>51</v>
      </c>
      <c r="B75" s="307"/>
      <c r="C75" s="308"/>
      <c r="D75" s="144" t="s">
        <v>386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6"/>
      <c r="O75" s="309" t="s">
        <v>387</v>
      </c>
      <c r="P75" s="310"/>
      <c r="Q75" s="310"/>
      <c r="R75" s="310"/>
      <c r="S75" s="310"/>
      <c r="T75" s="310"/>
      <c r="U75" s="310"/>
      <c r="V75" s="310"/>
      <c r="W75" s="310"/>
      <c r="X75" s="310"/>
      <c r="Y75" s="311"/>
      <c r="Z75" s="312" t="s">
        <v>590</v>
      </c>
      <c r="AA75" s="313"/>
      <c r="AB75" s="313"/>
      <c r="AC75" s="313"/>
      <c r="AD75" s="313"/>
      <c r="AE75" s="313"/>
      <c r="AF75" s="313"/>
      <c r="AG75" s="313"/>
      <c r="AH75" s="313"/>
      <c r="AI75" s="313"/>
      <c r="AJ75" s="314"/>
      <c r="AK75" s="315" t="s">
        <v>578</v>
      </c>
      <c r="AL75" s="316"/>
      <c r="AM75" s="316"/>
      <c r="AN75" s="316"/>
      <c r="AO75" s="316"/>
      <c r="AP75" s="316"/>
      <c r="AQ75" s="317"/>
      <c r="AR75" s="144">
        <v>10</v>
      </c>
      <c r="AS75" s="145"/>
      <c r="AT75" s="145"/>
      <c r="AU75" s="145"/>
      <c r="AV75" s="145"/>
      <c r="AW75" s="146"/>
      <c r="AX75" s="318" t="s">
        <v>589</v>
      </c>
      <c r="AY75" s="319"/>
      <c r="AZ75" s="319"/>
      <c r="BA75" s="319"/>
      <c r="BB75" s="319"/>
      <c r="BC75" s="319"/>
      <c r="BD75" s="320"/>
      <c r="BE75" s="144">
        <v>0.4</v>
      </c>
      <c r="BF75" s="145"/>
      <c r="BG75" s="145"/>
      <c r="BH75" s="145"/>
      <c r="BI75" s="145"/>
      <c r="BJ75" s="145"/>
      <c r="BK75" s="146"/>
      <c r="BL75" s="74" t="s">
        <v>592</v>
      </c>
      <c r="BM75" s="144">
        <v>6</v>
      </c>
      <c r="BN75" s="145"/>
      <c r="BO75" s="145"/>
      <c r="BP75" s="145"/>
      <c r="BQ75" s="145"/>
      <c r="BR75" s="145"/>
      <c r="BS75" s="146"/>
      <c r="BT75" s="144">
        <v>0</v>
      </c>
      <c r="BU75" s="145"/>
      <c r="BV75" s="145"/>
      <c r="BW75" s="145"/>
      <c r="BX75" s="145"/>
      <c r="BY75" s="146"/>
      <c r="BZ75" s="144">
        <v>0</v>
      </c>
      <c r="CA75" s="145"/>
      <c r="CB75" s="145"/>
      <c r="CC75" s="145"/>
      <c r="CD75" s="145"/>
      <c r="CE75" s="146"/>
      <c r="CF75" s="144">
        <v>6</v>
      </c>
      <c r="CG75" s="145"/>
      <c r="CH75" s="145"/>
      <c r="CI75" s="145"/>
      <c r="CJ75" s="145"/>
      <c r="CK75" s="146"/>
      <c r="CL75" s="144">
        <v>0</v>
      </c>
      <c r="CM75" s="145"/>
      <c r="CN75" s="145"/>
      <c r="CO75" s="145"/>
      <c r="CP75" s="145"/>
      <c r="CQ75" s="145"/>
      <c r="CR75" s="146"/>
      <c r="CS75" s="144">
        <v>0</v>
      </c>
      <c r="CT75" s="145"/>
      <c r="CU75" s="145"/>
      <c r="CV75" s="145"/>
      <c r="CW75" s="145"/>
      <c r="CX75" s="145"/>
      <c r="CY75" s="146"/>
      <c r="CZ75" s="144">
        <v>0</v>
      </c>
      <c r="DA75" s="145"/>
      <c r="DB75" s="145"/>
      <c r="DC75" s="145"/>
      <c r="DD75" s="145"/>
      <c r="DE75" s="145"/>
      <c r="DF75" s="146"/>
      <c r="DG75" s="144">
        <v>6</v>
      </c>
      <c r="DH75" s="145"/>
      <c r="DI75" s="145"/>
      <c r="DJ75" s="145"/>
      <c r="DK75" s="145"/>
      <c r="DL75" s="145"/>
      <c r="DM75" s="146"/>
      <c r="DN75" s="144">
        <v>0</v>
      </c>
      <c r="DO75" s="145"/>
      <c r="DP75" s="145"/>
      <c r="DQ75" s="145"/>
      <c r="DR75" s="145"/>
      <c r="DS75" s="145"/>
      <c r="DT75" s="146"/>
      <c r="DU75" s="67">
        <v>1</v>
      </c>
    </row>
    <row r="76" spans="1:125" s="19" customFormat="1" ht="29.25" customHeight="1">
      <c r="A76" s="306">
        <v>52</v>
      </c>
      <c r="B76" s="307"/>
      <c r="C76" s="308"/>
      <c r="D76" s="144" t="s">
        <v>386</v>
      </c>
      <c r="E76" s="145"/>
      <c r="F76" s="145"/>
      <c r="G76" s="145"/>
      <c r="H76" s="145"/>
      <c r="I76" s="145"/>
      <c r="J76" s="145"/>
      <c r="K76" s="145"/>
      <c r="L76" s="145"/>
      <c r="M76" s="145"/>
      <c r="N76" s="146"/>
      <c r="O76" s="309" t="s">
        <v>387</v>
      </c>
      <c r="P76" s="310"/>
      <c r="Q76" s="310"/>
      <c r="R76" s="310"/>
      <c r="S76" s="310"/>
      <c r="T76" s="310"/>
      <c r="U76" s="310"/>
      <c r="V76" s="310"/>
      <c r="W76" s="310"/>
      <c r="X76" s="310"/>
      <c r="Y76" s="311"/>
      <c r="Z76" s="312" t="s">
        <v>590</v>
      </c>
      <c r="AA76" s="313"/>
      <c r="AB76" s="313"/>
      <c r="AC76" s="313"/>
      <c r="AD76" s="313"/>
      <c r="AE76" s="313"/>
      <c r="AF76" s="313"/>
      <c r="AG76" s="313"/>
      <c r="AH76" s="313"/>
      <c r="AI76" s="313"/>
      <c r="AJ76" s="314"/>
      <c r="AK76" s="315" t="s">
        <v>578</v>
      </c>
      <c r="AL76" s="316"/>
      <c r="AM76" s="316"/>
      <c r="AN76" s="316"/>
      <c r="AO76" s="316"/>
      <c r="AP76" s="316"/>
      <c r="AQ76" s="317"/>
      <c r="AR76" s="144">
        <v>10</v>
      </c>
      <c r="AS76" s="145"/>
      <c r="AT76" s="145"/>
      <c r="AU76" s="145"/>
      <c r="AV76" s="145"/>
      <c r="AW76" s="146"/>
      <c r="AX76" s="318" t="s">
        <v>593</v>
      </c>
      <c r="AY76" s="319"/>
      <c r="AZ76" s="319"/>
      <c r="BA76" s="319"/>
      <c r="BB76" s="319"/>
      <c r="BC76" s="319"/>
      <c r="BD76" s="320"/>
      <c r="BE76" s="144">
        <v>0.4</v>
      </c>
      <c r="BF76" s="145"/>
      <c r="BG76" s="145"/>
      <c r="BH76" s="145"/>
      <c r="BI76" s="145"/>
      <c r="BJ76" s="145"/>
      <c r="BK76" s="146"/>
      <c r="BL76" s="74" t="s">
        <v>594</v>
      </c>
      <c r="BM76" s="144">
        <v>2</v>
      </c>
      <c r="BN76" s="145"/>
      <c r="BO76" s="145"/>
      <c r="BP76" s="145"/>
      <c r="BQ76" s="145"/>
      <c r="BR76" s="145"/>
      <c r="BS76" s="146"/>
      <c r="BT76" s="144">
        <v>0</v>
      </c>
      <c r="BU76" s="145"/>
      <c r="BV76" s="145"/>
      <c r="BW76" s="145"/>
      <c r="BX76" s="145"/>
      <c r="BY76" s="146"/>
      <c r="BZ76" s="144">
        <v>0</v>
      </c>
      <c r="CA76" s="145"/>
      <c r="CB76" s="145"/>
      <c r="CC76" s="145"/>
      <c r="CD76" s="145"/>
      <c r="CE76" s="146"/>
      <c r="CF76" s="144">
        <v>2</v>
      </c>
      <c r="CG76" s="145"/>
      <c r="CH76" s="145"/>
      <c r="CI76" s="145"/>
      <c r="CJ76" s="145"/>
      <c r="CK76" s="146"/>
      <c r="CL76" s="144">
        <v>0</v>
      </c>
      <c r="CM76" s="145"/>
      <c r="CN76" s="145"/>
      <c r="CO76" s="145"/>
      <c r="CP76" s="145"/>
      <c r="CQ76" s="145"/>
      <c r="CR76" s="146"/>
      <c r="CS76" s="144">
        <v>0</v>
      </c>
      <c r="CT76" s="145"/>
      <c r="CU76" s="145"/>
      <c r="CV76" s="145"/>
      <c r="CW76" s="145"/>
      <c r="CX76" s="145"/>
      <c r="CY76" s="146"/>
      <c r="CZ76" s="144">
        <v>0</v>
      </c>
      <c r="DA76" s="145"/>
      <c r="DB76" s="145"/>
      <c r="DC76" s="145"/>
      <c r="DD76" s="145"/>
      <c r="DE76" s="145"/>
      <c r="DF76" s="146"/>
      <c r="DG76" s="144">
        <v>2</v>
      </c>
      <c r="DH76" s="145"/>
      <c r="DI76" s="145"/>
      <c r="DJ76" s="145"/>
      <c r="DK76" s="145"/>
      <c r="DL76" s="145"/>
      <c r="DM76" s="146"/>
      <c r="DN76" s="144">
        <v>0</v>
      </c>
      <c r="DO76" s="145"/>
      <c r="DP76" s="145"/>
      <c r="DQ76" s="145"/>
      <c r="DR76" s="145"/>
      <c r="DS76" s="145"/>
      <c r="DT76" s="146"/>
    </row>
    <row r="77" spans="1:125" s="19" customFormat="1" ht="29.25" customHeight="1">
      <c r="A77" s="321">
        <v>53</v>
      </c>
      <c r="B77" s="322"/>
      <c r="C77" s="323"/>
      <c r="D77" s="144" t="s">
        <v>386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6"/>
      <c r="O77" s="309" t="s">
        <v>387</v>
      </c>
      <c r="P77" s="310"/>
      <c r="Q77" s="310"/>
      <c r="R77" s="310"/>
      <c r="S77" s="310"/>
      <c r="T77" s="310"/>
      <c r="U77" s="310"/>
      <c r="V77" s="310"/>
      <c r="W77" s="310"/>
      <c r="X77" s="310"/>
      <c r="Y77" s="311"/>
      <c r="Z77" s="312" t="s">
        <v>590</v>
      </c>
      <c r="AA77" s="313"/>
      <c r="AB77" s="313"/>
      <c r="AC77" s="313"/>
      <c r="AD77" s="313"/>
      <c r="AE77" s="313"/>
      <c r="AF77" s="313"/>
      <c r="AG77" s="313"/>
      <c r="AH77" s="313"/>
      <c r="AI77" s="313"/>
      <c r="AJ77" s="314"/>
      <c r="AK77" s="315" t="s">
        <v>578</v>
      </c>
      <c r="AL77" s="316"/>
      <c r="AM77" s="316"/>
      <c r="AN77" s="316"/>
      <c r="AO77" s="316"/>
      <c r="AP77" s="316"/>
      <c r="AQ77" s="317"/>
      <c r="AR77" s="144">
        <v>10</v>
      </c>
      <c r="AS77" s="145"/>
      <c r="AT77" s="145"/>
      <c r="AU77" s="145"/>
      <c r="AV77" s="145"/>
      <c r="AW77" s="146"/>
      <c r="AX77" s="318" t="s">
        <v>595</v>
      </c>
      <c r="AY77" s="319"/>
      <c r="AZ77" s="319"/>
      <c r="BA77" s="319"/>
      <c r="BB77" s="319"/>
      <c r="BC77" s="319"/>
      <c r="BD77" s="320"/>
      <c r="BE77" s="144">
        <v>0.4</v>
      </c>
      <c r="BF77" s="145"/>
      <c r="BG77" s="145"/>
      <c r="BH77" s="145"/>
      <c r="BI77" s="145"/>
      <c r="BJ77" s="145"/>
      <c r="BK77" s="146"/>
      <c r="BL77" s="74" t="s">
        <v>602</v>
      </c>
      <c r="BM77" s="144">
        <v>1</v>
      </c>
      <c r="BN77" s="145"/>
      <c r="BO77" s="145"/>
      <c r="BP77" s="145"/>
      <c r="BQ77" s="145"/>
      <c r="BR77" s="145"/>
      <c r="BS77" s="146"/>
      <c r="BT77" s="144">
        <v>0</v>
      </c>
      <c r="BU77" s="145"/>
      <c r="BV77" s="145"/>
      <c r="BW77" s="145"/>
      <c r="BX77" s="145"/>
      <c r="BY77" s="146"/>
      <c r="BZ77" s="144">
        <v>0</v>
      </c>
      <c r="CA77" s="145"/>
      <c r="CB77" s="145"/>
      <c r="CC77" s="145"/>
      <c r="CD77" s="145"/>
      <c r="CE77" s="146"/>
      <c r="CF77" s="144">
        <v>1</v>
      </c>
      <c r="CG77" s="145"/>
      <c r="CH77" s="145"/>
      <c r="CI77" s="145"/>
      <c r="CJ77" s="145"/>
      <c r="CK77" s="146"/>
      <c r="CL77" s="144">
        <v>0</v>
      </c>
      <c r="CM77" s="145"/>
      <c r="CN77" s="145"/>
      <c r="CO77" s="145"/>
      <c r="CP77" s="145"/>
      <c r="CQ77" s="145"/>
      <c r="CR77" s="146"/>
      <c r="CS77" s="144">
        <v>0</v>
      </c>
      <c r="CT77" s="145"/>
      <c r="CU77" s="145"/>
      <c r="CV77" s="145"/>
      <c r="CW77" s="145"/>
      <c r="CX77" s="145"/>
      <c r="CY77" s="146"/>
      <c r="CZ77" s="144">
        <v>0</v>
      </c>
      <c r="DA77" s="145"/>
      <c r="DB77" s="145"/>
      <c r="DC77" s="145"/>
      <c r="DD77" s="145"/>
      <c r="DE77" s="145"/>
      <c r="DF77" s="146"/>
      <c r="DG77" s="144">
        <v>1</v>
      </c>
      <c r="DH77" s="145"/>
      <c r="DI77" s="145"/>
      <c r="DJ77" s="145"/>
      <c r="DK77" s="145"/>
      <c r="DL77" s="145"/>
      <c r="DM77" s="146"/>
      <c r="DN77" s="144">
        <v>0</v>
      </c>
      <c r="DO77" s="145"/>
      <c r="DP77" s="145"/>
      <c r="DQ77" s="145"/>
      <c r="DR77" s="145"/>
      <c r="DS77" s="145"/>
      <c r="DT77" s="146"/>
    </row>
    <row r="78" spans="1:125" s="19" customFormat="1" ht="29.25" customHeight="1">
      <c r="A78" s="306">
        <v>54</v>
      </c>
      <c r="B78" s="307"/>
      <c r="C78" s="308"/>
      <c r="D78" s="144" t="s">
        <v>386</v>
      </c>
      <c r="E78" s="145"/>
      <c r="F78" s="145"/>
      <c r="G78" s="145"/>
      <c r="H78" s="145"/>
      <c r="I78" s="145"/>
      <c r="J78" s="145"/>
      <c r="K78" s="145"/>
      <c r="L78" s="145"/>
      <c r="M78" s="145"/>
      <c r="N78" s="146"/>
      <c r="O78" s="309" t="s">
        <v>387</v>
      </c>
      <c r="P78" s="310"/>
      <c r="Q78" s="310"/>
      <c r="R78" s="310"/>
      <c r="S78" s="310"/>
      <c r="T78" s="310"/>
      <c r="U78" s="310"/>
      <c r="V78" s="310"/>
      <c r="W78" s="310"/>
      <c r="X78" s="310"/>
      <c r="Y78" s="311"/>
      <c r="Z78" s="312" t="s">
        <v>590</v>
      </c>
      <c r="AA78" s="313"/>
      <c r="AB78" s="313"/>
      <c r="AC78" s="313"/>
      <c r="AD78" s="313"/>
      <c r="AE78" s="313"/>
      <c r="AF78" s="313"/>
      <c r="AG78" s="313"/>
      <c r="AH78" s="313"/>
      <c r="AI78" s="313"/>
      <c r="AJ78" s="314"/>
      <c r="AK78" s="315" t="s">
        <v>578</v>
      </c>
      <c r="AL78" s="316"/>
      <c r="AM78" s="316"/>
      <c r="AN78" s="316"/>
      <c r="AO78" s="316"/>
      <c r="AP78" s="316"/>
      <c r="AQ78" s="317"/>
      <c r="AR78" s="144">
        <v>10</v>
      </c>
      <c r="AS78" s="145"/>
      <c r="AT78" s="145"/>
      <c r="AU78" s="145"/>
      <c r="AV78" s="145"/>
      <c r="AW78" s="146"/>
      <c r="AX78" s="318" t="s">
        <v>596</v>
      </c>
      <c r="AY78" s="319"/>
      <c r="AZ78" s="319"/>
      <c r="BA78" s="319"/>
      <c r="BB78" s="319"/>
      <c r="BC78" s="319"/>
      <c r="BD78" s="320"/>
      <c r="BE78" s="144">
        <v>0.4</v>
      </c>
      <c r="BF78" s="145"/>
      <c r="BG78" s="145"/>
      <c r="BH78" s="145"/>
      <c r="BI78" s="145"/>
      <c r="BJ78" s="145"/>
      <c r="BK78" s="146"/>
      <c r="BL78" s="74" t="s">
        <v>597</v>
      </c>
      <c r="BM78" s="144">
        <v>1</v>
      </c>
      <c r="BN78" s="145"/>
      <c r="BO78" s="145"/>
      <c r="BP78" s="145"/>
      <c r="BQ78" s="145"/>
      <c r="BR78" s="145"/>
      <c r="BS78" s="146"/>
      <c r="BT78" s="144">
        <v>0</v>
      </c>
      <c r="BU78" s="145"/>
      <c r="BV78" s="145"/>
      <c r="BW78" s="145"/>
      <c r="BX78" s="145"/>
      <c r="BY78" s="146"/>
      <c r="BZ78" s="144">
        <v>0</v>
      </c>
      <c r="CA78" s="145"/>
      <c r="CB78" s="145"/>
      <c r="CC78" s="145"/>
      <c r="CD78" s="145"/>
      <c r="CE78" s="146"/>
      <c r="CF78" s="144">
        <v>1</v>
      </c>
      <c r="CG78" s="145"/>
      <c r="CH78" s="145"/>
      <c r="CI78" s="145"/>
      <c r="CJ78" s="145"/>
      <c r="CK78" s="146"/>
      <c r="CL78" s="144">
        <v>0</v>
      </c>
      <c r="CM78" s="145"/>
      <c r="CN78" s="145"/>
      <c r="CO78" s="145"/>
      <c r="CP78" s="145"/>
      <c r="CQ78" s="145"/>
      <c r="CR78" s="146"/>
      <c r="CS78" s="144">
        <v>0</v>
      </c>
      <c r="CT78" s="145"/>
      <c r="CU78" s="145"/>
      <c r="CV78" s="145"/>
      <c r="CW78" s="145"/>
      <c r="CX78" s="145"/>
      <c r="CY78" s="146"/>
      <c r="CZ78" s="144">
        <v>0</v>
      </c>
      <c r="DA78" s="145"/>
      <c r="DB78" s="145"/>
      <c r="DC78" s="145"/>
      <c r="DD78" s="145"/>
      <c r="DE78" s="145"/>
      <c r="DF78" s="146"/>
      <c r="DG78" s="144">
        <v>1</v>
      </c>
      <c r="DH78" s="145"/>
      <c r="DI78" s="145"/>
      <c r="DJ78" s="145"/>
      <c r="DK78" s="145"/>
      <c r="DL78" s="145"/>
      <c r="DM78" s="146"/>
      <c r="DN78" s="144">
        <v>0</v>
      </c>
      <c r="DO78" s="145"/>
      <c r="DP78" s="145"/>
      <c r="DQ78" s="145"/>
      <c r="DR78" s="145"/>
      <c r="DS78" s="145"/>
      <c r="DT78" s="146"/>
    </row>
    <row r="79" spans="1:125" s="19" customFormat="1" ht="29.25" customHeight="1">
      <c r="A79" s="306">
        <v>55</v>
      </c>
      <c r="B79" s="307"/>
      <c r="C79" s="308"/>
      <c r="D79" s="144" t="s">
        <v>386</v>
      </c>
      <c r="E79" s="145"/>
      <c r="F79" s="145"/>
      <c r="G79" s="145"/>
      <c r="H79" s="145"/>
      <c r="I79" s="145"/>
      <c r="J79" s="145"/>
      <c r="K79" s="145"/>
      <c r="L79" s="145"/>
      <c r="M79" s="145"/>
      <c r="N79" s="146"/>
      <c r="O79" s="309" t="s">
        <v>387</v>
      </c>
      <c r="P79" s="310"/>
      <c r="Q79" s="310"/>
      <c r="R79" s="310"/>
      <c r="S79" s="310"/>
      <c r="T79" s="310"/>
      <c r="U79" s="310"/>
      <c r="V79" s="310"/>
      <c r="W79" s="310"/>
      <c r="X79" s="310"/>
      <c r="Y79" s="311"/>
      <c r="Z79" s="312" t="s">
        <v>590</v>
      </c>
      <c r="AA79" s="313"/>
      <c r="AB79" s="313"/>
      <c r="AC79" s="313"/>
      <c r="AD79" s="313"/>
      <c r="AE79" s="313"/>
      <c r="AF79" s="313"/>
      <c r="AG79" s="313"/>
      <c r="AH79" s="313"/>
      <c r="AI79" s="313"/>
      <c r="AJ79" s="314"/>
      <c r="AK79" s="315" t="s">
        <v>578</v>
      </c>
      <c r="AL79" s="316"/>
      <c r="AM79" s="316"/>
      <c r="AN79" s="316"/>
      <c r="AO79" s="316"/>
      <c r="AP79" s="316"/>
      <c r="AQ79" s="317"/>
      <c r="AR79" s="144">
        <v>10</v>
      </c>
      <c r="AS79" s="145"/>
      <c r="AT79" s="145"/>
      <c r="AU79" s="145"/>
      <c r="AV79" s="145"/>
      <c r="AW79" s="146"/>
      <c r="AX79" s="318" t="s">
        <v>598</v>
      </c>
      <c r="AY79" s="319"/>
      <c r="AZ79" s="319"/>
      <c r="BA79" s="319"/>
      <c r="BB79" s="319"/>
      <c r="BC79" s="319"/>
      <c r="BD79" s="320"/>
      <c r="BE79" s="144">
        <v>0.4</v>
      </c>
      <c r="BF79" s="145"/>
      <c r="BG79" s="145"/>
      <c r="BH79" s="145"/>
      <c r="BI79" s="145"/>
      <c r="BJ79" s="145"/>
      <c r="BK79" s="146"/>
      <c r="BL79" s="74" t="s">
        <v>599</v>
      </c>
      <c r="BM79" s="144">
        <v>1</v>
      </c>
      <c r="BN79" s="145"/>
      <c r="BO79" s="145"/>
      <c r="BP79" s="145"/>
      <c r="BQ79" s="145"/>
      <c r="BR79" s="145"/>
      <c r="BS79" s="146"/>
      <c r="BT79" s="144">
        <v>0</v>
      </c>
      <c r="BU79" s="145"/>
      <c r="BV79" s="145"/>
      <c r="BW79" s="145"/>
      <c r="BX79" s="145"/>
      <c r="BY79" s="146"/>
      <c r="BZ79" s="144">
        <v>0</v>
      </c>
      <c r="CA79" s="145"/>
      <c r="CB79" s="145"/>
      <c r="CC79" s="145"/>
      <c r="CD79" s="145"/>
      <c r="CE79" s="146"/>
      <c r="CF79" s="144">
        <v>1</v>
      </c>
      <c r="CG79" s="145"/>
      <c r="CH79" s="145"/>
      <c r="CI79" s="145"/>
      <c r="CJ79" s="145"/>
      <c r="CK79" s="146"/>
      <c r="CL79" s="144">
        <v>0</v>
      </c>
      <c r="CM79" s="145"/>
      <c r="CN79" s="145"/>
      <c r="CO79" s="145"/>
      <c r="CP79" s="145"/>
      <c r="CQ79" s="145"/>
      <c r="CR79" s="146"/>
      <c r="CS79" s="144">
        <v>0</v>
      </c>
      <c r="CT79" s="145"/>
      <c r="CU79" s="145"/>
      <c r="CV79" s="145"/>
      <c r="CW79" s="145"/>
      <c r="CX79" s="145"/>
      <c r="CY79" s="146"/>
      <c r="CZ79" s="144">
        <v>0</v>
      </c>
      <c r="DA79" s="145"/>
      <c r="DB79" s="145"/>
      <c r="DC79" s="145"/>
      <c r="DD79" s="145"/>
      <c r="DE79" s="145"/>
      <c r="DF79" s="146"/>
      <c r="DG79" s="144">
        <v>1</v>
      </c>
      <c r="DH79" s="145"/>
      <c r="DI79" s="145"/>
      <c r="DJ79" s="145"/>
      <c r="DK79" s="145"/>
      <c r="DL79" s="145"/>
      <c r="DM79" s="146"/>
      <c r="DN79" s="144">
        <v>0</v>
      </c>
      <c r="DO79" s="145"/>
      <c r="DP79" s="145"/>
      <c r="DQ79" s="145"/>
      <c r="DR79" s="145"/>
      <c r="DS79" s="145"/>
      <c r="DT79" s="146"/>
    </row>
    <row r="80" spans="1:125" s="19" customFormat="1" ht="29.25" customHeight="1">
      <c r="A80" s="321">
        <v>56</v>
      </c>
      <c r="B80" s="322"/>
      <c r="C80" s="323"/>
      <c r="D80" s="144" t="s">
        <v>386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6"/>
      <c r="O80" s="309" t="s">
        <v>387</v>
      </c>
      <c r="P80" s="310"/>
      <c r="Q80" s="310"/>
      <c r="R80" s="310"/>
      <c r="S80" s="310"/>
      <c r="T80" s="310"/>
      <c r="U80" s="310"/>
      <c r="V80" s="310"/>
      <c r="W80" s="310"/>
      <c r="X80" s="310"/>
      <c r="Y80" s="311"/>
      <c r="Z80" s="312" t="s">
        <v>590</v>
      </c>
      <c r="AA80" s="313"/>
      <c r="AB80" s="313"/>
      <c r="AC80" s="313"/>
      <c r="AD80" s="313"/>
      <c r="AE80" s="313"/>
      <c r="AF80" s="313"/>
      <c r="AG80" s="313"/>
      <c r="AH80" s="313"/>
      <c r="AI80" s="313"/>
      <c r="AJ80" s="314"/>
      <c r="AK80" s="315" t="s">
        <v>578</v>
      </c>
      <c r="AL80" s="316"/>
      <c r="AM80" s="316"/>
      <c r="AN80" s="316"/>
      <c r="AO80" s="316"/>
      <c r="AP80" s="316"/>
      <c r="AQ80" s="317"/>
      <c r="AR80" s="144">
        <v>10</v>
      </c>
      <c r="AS80" s="145"/>
      <c r="AT80" s="145"/>
      <c r="AU80" s="145"/>
      <c r="AV80" s="145"/>
      <c r="AW80" s="146"/>
      <c r="AX80" s="318" t="s">
        <v>600</v>
      </c>
      <c r="AY80" s="319"/>
      <c r="AZ80" s="319"/>
      <c r="BA80" s="319"/>
      <c r="BB80" s="319"/>
      <c r="BC80" s="319"/>
      <c r="BD80" s="320"/>
      <c r="BE80" s="144">
        <v>0.4</v>
      </c>
      <c r="BF80" s="145"/>
      <c r="BG80" s="145"/>
      <c r="BH80" s="145"/>
      <c r="BI80" s="145"/>
      <c r="BJ80" s="145"/>
      <c r="BK80" s="146"/>
      <c r="BL80" s="74" t="s">
        <v>601</v>
      </c>
      <c r="BM80" s="144">
        <v>1</v>
      </c>
      <c r="BN80" s="145"/>
      <c r="BO80" s="145"/>
      <c r="BP80" s="145"/>
      <c r="BQ80" s="145"/>
      <c r="BR80" s="145"/>
      <c r="BS80" s="146"/>
      <c r="BT80" s="144">
        <v>0</v>
      </c>
      <c r="BU80" s="145"/>
      <c r="BV80" s="145"/>
      <c r="BW80" s="145"/>
      <c r="BX80" s="145"/>
      <c r="BY80" s="146"/>
      <c r="BZ80" s="144">
        <v>0</v>
      </c>
      <c r="CA80" s="145"/>
      <c r="CB80" s="145"/>
      <c r="CC80" s="145"/>
      <c r="CD80" s="145"/>
      <c r="CE80" s="146"/>
      <c r="CF80" s="144">
        <v>1</v>
      </c>
      <c r="CG80" s="145"/>
      <c r="CH80" s="145"/>
      <c r="CI80" s="145"/>
      <c r="CJ80" s="145"/>
      <c r="CK80" s="146"/>
      <c r="CL80" s="144">
        <v>0</v>
      </c>
      <c r="CM80" s="145"/>
      <c r="CN80" s="145"/>
      <c r="CO80" s="145"/>
      <c r="CP80" s="145"/>
      <c r="CQ80" s="145"/>
      <c r="CR80" s="146"/>
      <c r="CS80" s="144">
        <v>0</v>
      </c>
      <c r="CT80" s="145"/>
      <c r="CU80" s="145"/>
      <c r="CV80" s="145"/>
      <c r="CW80" s="145"/>
      <c r="CX80" s="145"/>
      <c r="CY80" s="146"/>
      <c r="CZ80" s="144">
        <v>0</v>
      </c>
      <c r="DA80" s="145"/>
      <c r="DB80" s="145"/>
      <c r="DC80" s="145"/>
      <c r="DD80" s="145"/>
      <c r="DE80" s="145"/>
      <c r="DF80" s="146"/>
      <c r="DG80" s="144">
        <v>1</v>
      </c>
      <c r="DH80" s="145"/>
      <c r="DI80" s="145"/>
      <c r="DJ80" s="145"/>
      <c r="DK80" s="145"/>
      <c r="DL80" s="145"/>
      <c r="DM80" s="146"/>
      <c r="DN80" s="144">
        <v>0</v>
      </c>
      <c r="DO80" s="145"/>
      <c r="DP80" s="145"/>
      <c r="DQ80" s="145"/>
      <c r="DR80" s="145"/>
      <c r="DS80" s="145"/>
      <c r="DT80" s="146"/>
    </row>
    <row r="81" spans="1:125" s="19" customFormat="1" ht="29.25" customHeight="1">
      <c r="A81" s="306">
        <v>57</v>
      </c>
      <c r="B81" s="307"/>
      <c r="C81" s="308"/>
      <c r="D81" s="144" t="s">
        <v>386</v>
      </c>
      <c r="E81" s="145"/>
      <c r="F81" s="145"/>
      <c r="G81" s="145"/>
      <c r="H81" s="145"/>
      <c r="I81" s="145"/>
      <c r="J81" s="145"/>
      <c r="K81" s="145"/>
      <c r="L81" s="145"/>
      <c r="M81" s="145"/>
      <c r="N81" s="146"/>
      <c r="O81" s="309" t="s">
        <v>387</v>
      </c>
      <c r="P81" s="310"/>
      <c r="Q81" s="310"/>
      <c r="R81" s="310"/>
      <c r="S81" s="310"/>
      <c r="T81" s="310"/>
      <c r="U81" s="310"/>
      <c r="V81" s="310"/>
      <c r="W81" s="310"/>
      <c r="X81" s="310"/>
      <c r="Y81" s="311"/>
      <c r="Z81" s="312" t="s">
        <v>590</v>
      </c>
      <c r="AA81" s="313"/>
      <c r="AB81" s="313"/>
      <c r="AC81" s="313"/>
      <c r="AD81" s="313"/>
      <c r="AE81" s="313"/>
      <c r="AF81" s="313"/>
      <c r="AG81" s="313"/>
      <c r="AH81" s="313"/>
      <c r="AI81" s="313"/>
      <c r="AJ81" s="314"/>
      <c r="AK81" s="315" t="s">
        <v>578</v>
      </c>
      <c r="AL81" s="316"/>
      <c r="AM81" s="316"/>
      <c r="AN81" s="316"/>
      <c r="AO81" s="316"/>
      <c r="AP81" s="316"/>
      <c r="AQ81" s="317"/>
      <c r="AR81" s="144">
        <v>10</v>
      </c>
      <c r="AS81" s="145"/>
      <c r="AT81" s="145"/>
      <c r="AU81" s="145"/>
      <c r="AV81" s="145"/>
      <c r="AW81" s="146"/>
      <c r="AX81" s="318" t="s">
        <v>12</v>
      </c>
      <c r="AY81" s="319"/>
      <c r="AZ81" s="319"/>
      <c r="BA81" s="319"/>
      <c r="BB81" s="319"/>
      <c r="BC81" s="319"/>
      <c r="BD81" s="320"/>
      <c r="BE81" s="144" t="s">
        <v>12</v>
      </c>
      <c r="BF81" s="145"/>
      <c r="BG81" s="145"/>
      <c r="BH81" s="145"/>
      <c r="BI81" s="145"/>
      <c r="BJ81" s="145"/>
      <c r="BK81" s="146"/>
      <c r="BL81" s="74" t="s">
        <v>836</v>
      </c>
      <c r="BM81" s="144">
        <v>6</v>
      </c>
      <c r="BN81" s="145"/>
      <c r="BO81" s="145"/>
      <c r="BP81" s="145"/>
      <c r="BQ81" s="145"/>
      <c r="BR81" s="145"/>
      <c r="BS81" s="146"/>
      <c r="BT81" s="144">
        <v>0</v>
      </c>
      <c r="BU81" s="145"/>
      <c r="BV81" s="145"/>
      <c r="BW81" s="145"/>
      <c r="BX81" s="145"/>
      <c r="BY81" s="146"/>
      <c r="BZ81" s="144">
        <v>0</v>
      </c>
      <c r="CA81" s="145"/>
      <c r="CB81" s="145"/>
      <c r="CC81" s="145"/>
      <c r="CD81" s="145"/>
      <c r="CE81" s="146"/>
      <c r="CF81" s="144">
        <v>6</v>
      </c>
      <c r="CG81" s="145"/>
      <c r="CH81" s="145"/>
      <c r="CI81" s="145"/>
      <c r="CJ81" s="145"/>
      <c r="CK81" s="146"/>
      <c r="CL81" s="144">
        <v>0</v>
      </c>
      <c r="CM81" s="145"/>
      <c r="CN81" s="145"/>
      <c r="CO81" s="145"/>
      <c r="CP81" s="145"/>
      <c r="CQ81" s="145"/>
      <c r="CR81" s="146"/>
      <c r="CS81" s="144">
        <v>0</v>
      </c>
      <c r="CT81" s="145"/>
      <c r="CU81" s="145"/>
      <c r="CV81" s="145"/>
      <c r="CW81" s="145"/>
      <c r="CX81" s="145"/>
      <c r="CY81" s="146"/>
      <c r="CZ81" s="144">
        <v>0</v>
      </c>
      <c r="DA81" s="145"/>
      <c r="DB81" s="145"/>
      <c r="DC81" s="145"/>
      <c r="DD81" s="145"/>
      <c r="DE81" s="145"/>
      <c r="DF81" s="146"/>
      <c r="DG81" s="144">
        <v>6</v>
      </c>
      <c r="DH81" s="145"/>
      <c r="DI81" s="145"/>
      <c r="DJ81" s="145"/>
      <c r="DK81" s="145"/>
      <c r="DL81" s="145"/>
      <c r="DM81" s="146"/>
      <c r="DN81" s="144">
        <v>0</v>
      </c>
      <c r="DO81" s="145"/>
      <c r="DP81" s="145"/>
      <c r="DQ81" s="145"/>
      <c r="DR81" s="145"/>
      <c r="DS81" s="145"/>
      <c r="DT81" s="146"/>
      <c r="DU81" s="67">
        <v>5</v>
      </c>
    </row>
    <row r="82" spans="1:125" s="19" customFormat="1" ht="29.25" customHeight="1">
      <c r="A82" s="306">
        <v>58</v>
      </c>
      <c r="B82" s="307"/>
      <c r="C82" s="308"/>
      <c r="D82" s="144" t="s">
        <v>386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6"/>
      <c r="O82" s="309" t="s">
        <v>387</v>
      </c>
      <c r="P82" s="310"/>
      <c r="Q82" s="310"/>
      <c r="R82" s="310"/>
      <c r="S82" s="310"/>
      <c r="T82" s="310"/>
      <c r="U82" s="310"/>
      <c r="V82" s="310"/>
      <c r="W82" s="310"/>
      <c r="X82" s="310"/>
      <c r="Y82" s="311"/>
      <c r="Z82" s="312" t="s">
        <v>590</v>
      </c>
      <c r="AA82" s="313"/>
      <c r="AB82" s="313"/>
      <c r="AC82" s="313"/>
      <c r="AD82" s="313"/>
      <c r="AE82" s="313"/>
      <c r="AF82" s="313"/>
      <c r="AG82" s="313"/>
      <c r="AH82" s="313"/>
      <c r="AI82" s="313"/>
      <c r="AJ82" s="314"/>
      <c r="AK82" s="315" t="s">
        <v>603</v>
      </c>
      <c r="AL82" s="316"/>
      <c r="AM82" s="316"/>
      <c r="AN82" s="316"/>
      <c r="AO82" s="316"/>
      <c r="AP82" s="316"/>
      <c r="AQ82" s="317"/>
      <c r="AR82" s="144">
        <v>10</v>
      </c>
      <c r="AS82" s="145"/>
      <c r="AT82" s="145"/>
      <c r="AU82" s="145"/>
      <c r="AV82" s="145"/>
      <c r="AW82" s="146"/>
      <c r="AX82" s="318" t="s">
        <v>604</v>
      </c>
      <c r="AY82" s="319"/>
      <c r="AZ82" s="319"/>
      <c r="BA82" s="319"/>
      <c r="BB82" s="319"/>
      <c r="BC82" s="319"/>
      <c r="BD82" s="320"/>
      <c r="BE82" s="144">
        <v>0.4</v>
      </c>
      <c r="BF82" s="145"/>
      <c r="BG82" s="145"/>
      <c r="BH82" s="145"/>
      <c r="BI82" s="145"/>
      <c r="BJ82" s="145"/>
      <c r="BK82" s="146"/>
      <c r="BL82" s="74" t="s">
        <v>605</v>
      </c>
      <c r="BM82" s="144">
        <v>1</v>
      </c>
      <c r="BN82" s="145"/>
      <c r="BO82" s="145"/>
      <c r="BP82" s="145"/>
      <c r="BQ82" s="145"/>
      <c r="BR82" s="145"/>
      <c r="BS82" s="146"/>
      <c r="BT82" s="144">
        <v>0</v>
      </c>
      <c r="BU82" s="145"/>
      <c r="BV82" s="145"/>
      <c r="BW82" s="145"/>
      <c r="BX82" s="145"/>
      <c r="BY82" s="146"/>
      <c r="BZ82" s="144">
        <v>0</v>
      </c>
      <c r="CA82" s="145"/>
      <c r="CB82" s="145"/>
      <c r="CC82" s="145"/>
      <c r="CD82" s="145"/>
      <c r="CE82" s="146"/>
      <c r="CF82" s="144">
        <v>1</v>
      </c>
      <c r="CG82" s="145"/>
      <c r="CH82" s="145"/>
      <c r="CI82" s="145"/>
      <c r="CJ82" s="145"/>
      <c r="CK82" s="146"/>
      <c r="CL82" s="144">
        <v>0</v>
      </c>
      <c r="CM82" s="145"/>
      <c r="CN82" s="145"/>
      <c r="CO82" s="145"/>
      <c r="CP82" s="145"/>
      <c r="CQ82" s="145"/>
      <c r="CR82" s="146"/>
      <c r="CS82" s="144">
        <v>0</v>
      </c>
      <c r="CT82" s="145"/>
      <c r="CU82" s="145"/>
      <c r="CV82" s="145"/>
      <c r="CW82" s="145"/>
      <c r="CX82" s="145"/>
      <c r="CY82" s="146"/>
      <c r="CZ82" s="144">
        <v>0</v>
      </c>
      <c r="DA82" s="145"/>
      <c r="DB82" s="145"/>
      <c r="DC82" s="145"/>
      <c r="DD82" s="145"/>
      <c r="DE82" s="145"/>
      <c r="DF82" s="146"/>
      <c r="DG82" s="144">
        <v>1</v>
      </c>
      <c r="DH82" s="145"/>
      <c r="DI82" s="145"/>
      <c r="DJ82" s="145"/>
      <c r="DK82" s="145"/>
      <c r="DL82" s="145"/>
      <c r="DM82" s="146"/>
      <c r="DN82" s="144">
        <v>0</v>
      </c>
      <c r="DO82" s="145"/>
      <c r="DP82" s="145"/>
      <c r="DQ82" s="145"/>
      <c r="DR82" s="145"/>
      <c r="DS82" s="145"/>
      <c r="DT82" s="146"/>
    </row>
    <row r="83" spans="1:125" s="19" customFormat="1" ht="29.25" customHeight="1">
      <c r="A83" s="321">
        <v>59</v>
      </c>
      <c r="B83" s="322"/>
      <c r="C83" s="323"/>
      <c r="D83" s="144" t="s">
        <v>386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6"/>
      <c r="O83" s="309" t="s">
        <v>387</v>
      </c>
      <c r="P83" s="310"/>
      <c r="Q83" s="310"/>
      <c r="R83" s="310"/>
      <c r="S83" s="310"/>
      <c r="T83" s="310"/>
      <c r="U83" s="310"/>
      <c r="V83" s="310"/>
      <c r="W83" s="310"/>
      <c r="X83" s="310"/>
      <c r="Y83" s="311"/>
      <c r="Z83" s="312" t="s">
        <v>590</v>
      </c>
      <c r="AA83" s="313"/>
      <c r="AB83" s="313"/>
      <c r="AC83" s="313"/>
      <c r="AD83" s="313"/>
      <c r="AE83" s="313"/>
      <c r="AF83" s="313"/>
      <c r="AG83" s="313"/>
      <c r="AH83" s="313"/>
      <c r="AI83" s="313"/>
      <c r="AJ83" s="314"/>
      <c r="AK83" s="315" t="s">
        <v>603</v>
      </c>
      <c r="AL83" s="316"/>
      <c r="AM83" s="316"/>
      <c r="AN83" s="316"/>
      <c r="AO83" s="316"/>
      <c r="AP83" s="316"/>
      <c r="AQ83" s="317"/>
      <c r="AR83" s="144">
        <v>10</v>
      </c>
      <c r="AS83" s="145"/>
      <c r="AT83" s="145"/>
      <c r="AU83" s="145"/>
      <c r="AV83" s="145"/>
      <c r="AW83" s="146"/>
      <c r="AX83" s="318" t="s">
        <v>606</v>
      </c>
      <c r="AY83" s="319"/>
      <c r="AZ83" s="319"/>
      <c r="BA83" s="319"/>
      <c r="BB83" s="319"/>
      <c r="BC83" s="319"/>
      <c r="BD83" s="320"/>
      <c r="BE83" s="144">
        <v>0.4</v>
      </c>
      <c r="BF83" s="145"/>
      <c r="BG83" s="145"/>
      <c r="BH83" s="145"/>
      <c r="BI83" s="145"/>
      <c r="BJ83" s="145"/>
      <c r="BK83" s="146"/>
      <c r="BL83" s="74" t="s">
        <v>607</v>
      </c>
      <c r="BM83" s="144">
        <v>2</v>
      </c>
      <c r="BN83" s="145"/>
      <c r="BO83" s="145"/>
      <c r="BP83" s="145"/>
      <c r="BQ83" s="145"/>
      <c r="BR83" s="145"/>
      <c r="BS83" s="146"/>
      <c r="BT83" s="144">
        <v>0</v>
      </c>
      <c r="BU83" s="145"/>
      <c r="BV83" s="145"/>
      <c r="BW83" s="145"/>
      <c r="BX83" s="145"/>
      <c r="BY83" s="146"/>
      <c r="BZ83" s="144">
        <v>0</v>
      </c>
      <c r="CA83" s="145"/>
      <c r="CB83" s="145"/>
      <c r="CC83" s="145"/>
      <c r="CD83" s="145"/>
      <c r="CE83" s="146"/>
      <c r="CF83" s="144">
        <v>2</v>
      </c>
      <c r="CG83" s="145"/>
      <c r="CH83" s="145"/>
      <c r="CI83" s="145"/>
      <c r="CJ83" s="145"/>
      <c r="CK83" s="146"/>
      <c r="CL83" s="144">
        <v>0</v>
      </c>
      <c r="CM83" s="145"/>
      <c r="CN83" s="145"/>
      <c r="CO83" s="145"/>
      <c r="CP83" s="145"/>
      <c r="CQ83" s="145"/>
      <c r="CR83" s="146"/>
      <c r="CS83" s="144">
        <v>0</v>
      </c>
      <c r="CT83" s="145"/>
      <c r="CU83" s="145"/>
      <c r="CV83" s="145"/>
      <c r="CW83" s="145"/>
      <c r="CX83" s="145"/>
      <c r="CY83" s="146"/>
      <c r="CZ83" s="144">
        <v>0</v>
      </c>
      <c r="DA83" s="145"/>
      <c r="DB83" s="145"/>
      <c r="DC83" s="145"/>
      <c r="DD83" s="145"/>
      <c r="DE83" s="145"/>
      <c r="DF83" s="146"/>
      <c r="DG83" s="144">
        <v>2</v>
      </c>
      <c r="DH83" s="145"/>
      <c r="DI83" s="145"/>
      <c r="DJ83" s="145"/>
      <c r="DK83" s="145"/>
      <c r="DL83" s="145"/>
      <c r="DM83" s="146"/>
      <c r="DN83" s="144">
        <v>0</v>
      </c>
      <c r="DO83" s="145"/>
      <c r="DP83" s="145"/>
      <c r="DQ83" s="145"/>
      <c r="DR83" s="145"/>
      <c r="DS83" s="145"/>
      <c r="DT83" s="146"/>
    </row>
    <row r="84" spans="1:125" s="19" customFormat="1" ht="29.25" customHeight="1">
      <c r="A84" s="306">
        <v>60</v>
      </c>
      <c r="B84" s="307"/>
      <c r="C84" s="308"/>
      <c r="D84" s="144" t="s">
        <v>386</v>
      </c>
      <c r="E84" s="145"/>
      <c r="F84" s="145"/>
      <c r="G84" s="145"/>
      <c r="H84" s="145"/>
      <c r="I84" s="145"/>
      <c r="J84" s="145"/>
      <c r="K84" s="145"/>
      <c r="L84" s="145"/>
      <c r="M84" s="145"/>
      <c r="N84" s="146"/>
      <c r="O84" s="309" t="s">
        <v>387</v>
      </c>
      <c r="P84" s="310"/>
      <c r="Q84" s="310"/>
      <c r="R84" s="310"/>
      <c r="S84" s="310"/>
      <c r="T84" s="310"/>
      <c r="U84" s="310"/>
      <c r="V84" s="310"/>
      <c r="W84" s="310"/>
      <c r="X84" s="310"/>
      <c r="Y84" s="311"/>
      <c r="Z84" s="312" t="s">
        <v>590</v>
      </c>
      <c r="AA84" s="313"/>
      <c r="AB84" s="313"/>
      <c r="AC84" s="313"/>
      <c r="AD84" s="313"/>
      <c r="AE84" s="313"/>
      <c r="AF84" s="313"/>
      <c r="AG84" s="313"/>
      <c r="AH84" s="313"/>
      <c r="AI84" s="313"/>
      <c r="AJ84" s="314"/>
      <c r="AK84" s="315" t="s">
        <v>603</v>
      </c>
      <c r="AL84" s="316"/>
      <c r="AM84" s="316"/>
      <c r="AN84" s="316"/>
      <c r="AO84" s="316"/>
      <c r="AP84" s="316"/>
      <c r="AQ84" s="317"/>
      <c r="AR84" s="144">
        <v>10</v>
      </c>
      <c r="AS84" s="145"/>
      <c r="AT84" s="145"/>
      <c r="AU84" s="145"/>
      <c r="AV84" s="145"/>
      <c r="AW84" s="146"/>
      <c r="AX84" s="318" t="s">
        <v>608</v>
      </c>
      <c r="AY84" s="319"/>
      <c r="AZ84" s="319"/>
      <c r="BA84" s="319"/>
      <c r="BB84" s="319"/>
      <c r="BC84" s="319"/>
      <c r="BD84" s="320"/>
      <c r="BE84" s="144">
        <v>0.4</v>
      </c>
      <c r="BF84" s="145"/>
      <c r="BG84" s="145"/>
      <c r="BH84" s="145"/>
      <c r="BI84" s="145"/>
      <c r="BJ84" s="145"/>
      <c r="BK84" s="146"/>
      <c r="BL84" s="74" t="s">
        <v>609</v>
      </c>
      <c r="BM84" s="144">
        <v>1</v>
      </c>
      <c r="BN84" s="145"/>
      <c r="BO84" s="145"/>
      <c r="BP84" s="145"/>
      <c r="BQ84" s="145"/>
      <c r="BR84" s="145"/>
      <c r="BS84" s="146"/>
      <c r="BT84" s="144">
        <v>0</v>
      </c>
      <c r="BU84" s="145"/>
      <c r="BV84" s="145"/>
      <c r="BW84" s="145"/>
      <c r="BX84" s="145"/>
      <c r="BY84" s="146"/>
      <c r="BZ84" s="144">
        <v>0</v>
      </c>
      <c r="CA84" s="145"/>
      <c r="CB84" s="145"/>
      <c r="CC84" s="145"/>
      <c r="CD84" s="145"/>
      <c r="CE84" s="146"/>
      <c r="CF84" s="144">
        <v>1</v>
      </c>
      <c r="CG84" s="145"/>
      <c r="CH84" s="145"/>
      <c r="CI84" s="145"/>
      <c r="CJ84" s="145"/>
      <c r="CK84" s="146"/>
      <c r="CL84" s="144">
        <v>0</v>
      </c>
      <c r="CM84" s="145"/>
      <c r="CN84" s="145"/>
      <c r="CO84" s="145"/>
      <c r="CP84" s="145"/>
      <c r="CQ84" s="145"/>
      <c r="CR84" s="146"/>
      <c r="CS84" s="144">
        <v>0</v>
      </c>
      <c r="CT84" s="145"/>
      <c r="CU84" s="145"/>
      <c r="CV84" s="145"/>
      <c r="CW84" s="145"/>
      <c r="CX84" s="145"/>
      <c r="CY84" s="146"/>
      <c r="CZ84" s="144">
        <v>0</v>
      </c>
      <c r="DA84" s="145"/>
      <c r="DB84" s="145"/>
      <c r="DC84" s="145"/>
      <c r="DD84" s="145"/>
      <c r="DE84" s="145"/>
      <c r="DF84" s="146"/>
      <c r="DG84" s="144">
        <v>1</v>
      </c>
      <c r="DH84" s="145"/>
      <c r="DI84" s="145"/>
      <c r="DJ84" s="145"/>
      <c r="DK84" s="145"/>
      <c r="DL84" s="145"/>
      <c r="DM84" s="146"/>
      <c r="DN84" s="144">
        <v>0</v>
      </c>
      <c r="DO84" s="145"/>
      <c r="DP84" s="145"/>
      <c r="DQ84" s="145"/>
      <c r="DR84" s="145"/>
      <c r="DS84" s="145"/>
      <c r="DT84" s="146"/>
    </row>
    <row r="85" spans="1:125" s="19" customFormat="1" ht="29.25" customHeight="1">
      <c r="A85" s="306">
        <v>61</v>
      </c>
      <c r="B85" s="307"/>
      <c r="C85" s="308"/>
      <c r="D85" s="144" t="s">
        <v>386</v>
      </c>
      <c r="E85" s="145"/>
      <c r="F85" s="145"/>
      <c r="G85" s="145"/>
      <c r="H85" s="145"/>
      <c r="I85" s="145"/>
      <c r="J85" s="145"/>
      <c r="K85" s="145"/>
      <c r="L85" s="145"/>
      <c r="M85" s="145"/>
      <c r="N85" s="146"/>
      <c r="O85" s="309" t="s">
        <v>387</v>
      </c>
      <c r="P85" s="310"/>
      <c r="Q85" s="310"/>
      <c r="R85" s="310"/>
      <c r="S85" s="310"/>
      <c r="T85" s="310"/>
      <c r="U85" s="310"/>
      <c r="V85" s="310"/>
      <c r="W85" s="310"/>
      <c r="X85" s="310"/>
      <c r="Y85" s="311"/>
      <c r="Z85" s="312" t="s">
        <v>590</v>
      </c>
      <c r="AA85" s="313"/>
      <c r="AB85" s="313"/>
      <c r="AC85" s="313"/>
      <c r="AD85" s="313"/>
      <c r="AE85" s="313"/>
      <c r="AF85" s="313"/>
      <c r="AG85" s="313"/>
      <c r="AH85" s="313"/>
      <c r="AI85" s="313"/>
      <c r="AJ85" s="314"/>
      <c r="AK85" s="315" t="s">
        <v>603</v>
      </c>
      <c r="AL85" s="316"/>
      <c r="AM85" s="316"/>
      <c r="AN85" s="316"/>
      <c r="AO85" s="316"/>
      <c r="AP85" s="316"/>
      <c r="AQ85" s="317"/>
      <c r="AR85" s="144">
        <v>10</v>
      </c>
      <c r="AS85" s="145"/>
      <c r="AT85" s="145"/>
      <c r="AU85" s="145"/>
      <c r="AV85" s="145"/>
      <c r="AW85" s="146"/>
      <c r="AX85" s="318" t="s">
        <v>610</v>
      </c>
      <c r="AY85" s="319"/>
      <c r="AZ85" s="319"/>
      <c r="BA85" s="319"/>
      <c r="BB85" s="319"/>
      <c r="BC85" s="319"/>
      <c r="BD85" s="320"/>
      <c r="BE85" s="144">
        <v>0.4</v>
      </c>
      <c r="BF85" s="145"/>
      <c r="BG85" s="145"/>
      <c r="BH85" s="145"/>
      <c r="BI85" s="145"/>
      <c r="BJ85" s="145"/>
      <c r="BK85" s="146"/>
      <c r="BL85" s="74" t="s">
        <v>611</v>
      </c>
      <c r="BM85" s="144">
        <v>1</v>
      </c>
      <c r="BN85" s="145"/>
      <c r="BO85" s="145"/>
      <c r="BP85" s="145"/>
      <c r="BQ85" s="145"/>
      <c r="BR85" s="145"/>
      <c r="BS85" s="146"/>
      <c r="BT85" s="144">
        <v>0</v>
      </c>
      <c r="BU85" s="145"/>
      <c r="BV85" s="145"/>
      <c r="BW85" s="145"/>
      <c r="BX85" s="145"/>
      <c r="BY85" s="146"/>
      <c r="BZ85" s="144">
        <v>0</v>
      </c>
      <c r="CA85" s="145"/>
      <c r="CB85" s="145"/>
      <c r="CC85" s="145"/>
      <c r="CD85" s="145"/>
      <c r="CE85" s="146"/>
      <c r="CF85" s="144">
        <v>1</v>
      </c>
      <c r="CG85" s="145"/>
      <c r="CH85" s="145"/>
      <c r="CI85" s="145"/>
      <c r="CJ85" s="145"/>
      <c r="CK85" s="146"/>
      <c r="CL85" s="144">
        <v>0</v>
      </c>
      <c r="CM85" s="145"/>
      <c r="CN85" s="145"/>
      <c r="CO85" s="145"/>
      <c r="CP85" s="145"/>
      <c r="CQ85" s="145"/>
      <c r="CR85" s="146"/>
      <c r="CS85" s="144">
        <v>0</v>
      </c>
      <c r="CT85" s="145"/>
      <c r="CU85" s="145"/>
      <c r="CV85" s="145"/>
      <c r="CW85" s="145"/>
      <c r="CX85" s="145"/>
      <c r="CY85" s="146"/>
      <c r="CZ85" s="144">
        <v>0</v>
      </c>
      <c r="DA85" s="145"/>
      <c r="DB85" s="145"/>
      <c r="DC85" s="145"/>
      <c r="DD85" s="145"/>
      <c r="DE85" s="145"/>
      <c r="DF85" s="146"/>
      <c r="DG85" s="144">
        <v>1</v>
      </c>
      <c r="DH85" s="145"/>
      <c r="DI85" s="145"/>
      <c r="DJ85" s="145"/>
      <c r="DK85" s="145"/>
      <c r="DL85" s="145"/>
      <c r="DM85" s="146"/>
      <c r="DN85" s="144">
        <v>0</v>
      </c>
      <c r="DO85" s="145"/>
      <c r="DP85" s="145"/>
      <c r="DQ85" s="145"/>
      <c r="DR85" s="145"/>
      <c r="DS85" s="145"/>
      <c r="DT85" s="146"/>
    </row>
    <row r="86" spans="1:125" s="19" customFormat="1" ht="29.25" customHeight="1">
      <c r="A86" s="321">
        <v>62</v>
      </c>
      <c r="B86" s="322"/>
      <c r="C86" s="323"/>
      <c r="D86" s="144" t="s">
        <v>386</v>
      </c>
      <c r="E86" s="145"/>
      <c r="F86" s="145"/>
      <c r="G86" s="145"/>
      <c r="H86" s="145"/>
      <c r="I86" s="145"/>
      <c r="J86" s="145"/>
      <c r="K86" s="145"/>
      <c r="L86" s="145"/>
      <c r="M86" s="145"/>
      <c r="N86" s="146"/>
      <c r="O86" s="309" t="s">
        <v>387</v>
      </c>
      <c r="P86" s="310"/>
      <c r="Q86" s="310"/>
      <c r="R86" s="310"/>
      <c r="S86" s="310"/>
      <c r="T86" s="310"/>
      <c r="U86" s="310"/>
      <c r="V86" s="310"/>
      <c r="W86" s="310"/>
      <c r="X86" s="310"/>
      <c r="Y86" s="311"/>
      <c r="Z86" s="312" t="s">
        <v>590</v>
      </c>
      <c r="AA86" s="313"/>
      <c r="AB86" s="313"/>
      <c r="AC86" s="313"/>
      <c r="AD86" s="313"/>
      <c r="AE86" s="313"/>
      <c r="AF86" s="313"/>
      <c r="AG86" s="313"/>
      <c r="AH86" s="313"/>
      <c r="AI86" s="313"/>
      <c r="AJ86" s="314"/>
      <c r="AK86" s="315" t="s">
        <v>603</v>
      </c>
      <c r="AL86" s="316"/>
      <c r="AM86" s="316"/>
      <c r="AN86" s="316"/>
      <c r="AO86" s="316"/>
      <c r="AP86" s="316"/>
      <c r="AQ86" s="317"/>
      <c r="AR86" s="144">
        <v>10</v>
      </c>
      <c r="AS86" s="145"/>
      <c r="AT86" s="145"/>
      <c r="AU86" s="145"/>
      <c r="AV86" s="145"/>
      <c r="AW86" s="146"/>
      <c r="AX86" s="318" t="s">
        <v>12</v>
      </c>
      <c r="AY86" s="319"/>
      <c r="AZ86" s="319"/>
      <c r="BA86" s="319"/>
      <c r="BB86" s="319"/>
      <c r="BC86" s="319"/>
      <c r="BD86" s="320"/>
      <c r="BE86" s="144" t="s">
        <v>12</v>
      </c>
      <c r="BF86" s="145"/>
      <c r="BG86" s="145"/>
      <c r="BH86" s="145"/>
      <c r="BI86" s="145"/>
      <c r="BJ86" s="145"/>
      <c r="BK86" s="146"/>
      <c r="BL86" s="74" t="s">
        <v>837</v>
      </c>
      <c r="BM86" s="144">
        <v>2</v>
      </c>
      <c r="BN86" s="145"/>
      <c r="BO86" s="145"/>
      <c r="BP86" s="145"/>
      <c r="BQ86" s="145"/>
      <c r="BR86" s="145"/>
      <c r="BS86" s="146"/>
      <c r="BT86" s="144">
        <v>0</v>
      </c>
      <c r="BU86" s="145"/>
      <c r="BV86" s="145"/>
      <c r="BW86" s="145"/>
      <c r="BX86" s="145"/>
      <c r="BY86" s="146"/>
      <c r="BZ86" s="144">
        <v>0</v>
      </c>
      <c r="CA86" s="145"/>
      <c r="CB86" s="145"/>
      <c r="CC86" s="145"/>
      <c r="CD86" s="145"/>
      <c r="CE86" s="146"/>
      <c r="CF86" s="144">
        <v>2</v>
      </c>
      <c r="CG86" s="145"/>
      <c r="CH86" s="145"/>
      <c r="CI86" s="145"/>
      <c r="CJ86" s="145"/>
      <c r="CK86" s="146"/>
      <c r="CL86" s="144">
        <v>0</v>
      </c>
      <c r="CM86" s="145"/>
      <c r="CN86" s="145"/>
      <c r="CO86" s="145"/>
      <c r="CP86" s="145"/>
      <c r="CQ86" s="145"/>
      <c r="CR86" s="146"/>
      <c r="CS86" s="144">
        <v>0</v>
      </c>
      <c r="CT86" s="145"/>
      <c r="CU86" s="145"/>
      <c r="CV86" s="145"/>
      <c r="CW86" s="145"/>
      <c r="CX86" s="145"/>
      <c r="CY86" s="146"/>
      <c r="CZ86" s="144">
        <v>0</v>
      </c>
      <c r="DA86" s="145"/>
      <c r="DB86" s="145"/>
      <c r="DC86" s="145"/>
      <c r="DD86" s="145"/>
      <c r="DE86" s="145"/>
      <c r="DF86" s="146"/>
      <c r="DG86" s="144">
        <v>2</v>
      </c>
      <c r="DH86" s="145"/>
      <c r="DI86" s="145"/>
      <c r="DJ86" s="145"/>
      <c r="DK86" s="145"/>
      <c r="DL86" s="145"/>
      <c r="DM86" s="146"/>
      <c r="DN86" s="144">
        <v>0</v>
      </c>
      <c r="DO86" s="145"/>
      <c r="DP86" s="145"/>
      <c r="DQ86" s="145"/>
      <c r="DR86" s="145"/>
      <c r="DS86" s="145"/>
      <c r="DT86" s="146"/>
    </row>
    <row r="87" spans="1:125" s="19" customFormat="1" ht="29.25" customHeight="1">
      <c r="A87" s="306">
        <v>63</v>
      </c>
      <c r="B87" s="307"/>
      <c r="C87" s="308"/>
      <c r="D87" s="144" t="s">
        <v>386</v>
      </c>
      <c r="E87" s="145"/>
      <c r="F87" s="145"/>
      <c r="G87" s="145"/>
      <c r="H87" s="145"/>
      <c r="I87" s="145"/>
      <c r="J87" s="145"/>
      <c r="K87" s="145"/>
      <c r="L87" s="145"/>
      <c r="M87" s="145"/>
      <c r="N87" s="146"/>
      <c r="O87" s="309" t="s">
        <v>387</v>
      </c>
      <c r="P87" s="310"/>
      <c r="Q87" s="310"/>
      <c r="R87" s="310"/>
      <c r="S87" s="310"/>
      <c r="T87" s="310"/>
      <c r="U87" s="310"/>
      <c r="V87" s="310"/>
      <c r="W87" s="310"/>
      <c r="X87" s="310"/>
      <c r="Y87" s="311"/>
      <c r="Z87" s="312" t="s">
        <v>590</v>
      </c>
      <c r="AA87" s="313"/>
      <c r="AB87" s="313"/>
      <c r="AC87" s="313"/>
      <c r="AD87" s="313"/>
      <c r="AE87" s="313"/>
      <c r="AF87" s="313"/>
      <c r="AG87" s="313"/>
      <c r="AH87" s="313"/>
      <c r="AI87" s="313"/>
      <c r="AJ87" s="314"/>
      <c r="AK87" s="315" t="s">
        <v>612</v>
      </c>
      <c r="AL87" s="316"/>
      <c r="AM87" s="316"/>
      <c r="AN87" s="316"/>
      <c r="AO87" s="316"/>
      <c r="AP87" s="316"/>
      <c r="AQ87" s="317"/>
      <c r="AR87" s="144">
        <v>10</v>
      </c>
      <c r="AS87" s="145"/>
      <c r="AT87" s="145"/>
      <c r="AU87" s="145"/>
      <c r="AV87" s="145"/>
      <c r="AW87" s="146"/>
      <c r="AX87" s="318" t="s">
        <v>613</v>
      </c>
      <c r="AY87" s="319"/>
      <c r="AZ87" s="319"/>
      <c r="BA87" s="319"/>
      <c r="BB87" s="319"/>
      <c r="BC87" s="319"/>
      <c r="BD87" s="320"/>
      <c r="BE87" s="144">
        <v>0.4</v>
      </c>
      <c r="BF87" s="145"/>
      <c r="BG87" s="145"/>
      <c r="BH87" s="145"/>
      <c r="BI87" s="145"/>
      <c r="BJ87" s="145"/>
      <c r="BK87" s="146"/>
      <c r="BL87" s="74" t="s">
        <v>614</v>
      </c>
      <c r="BM87" s="144">
        <v>2</v>
      </c>
      <c r="BN87" s="145"/>
      <c r="BO87" s="145"/>
      <c r="BP87" s="145"/>
      <c r="BQ87" s="145"/>
      <c r="BR87" s="145"/>
      <c r="BS87" s="146"/>
      <c r="BT87" s="144">
        <v>0</v>
      </c>
      <c r="BU87" s="145"/>
      <c r="BV87" s="145"/>
      <c r="BW87" s="145"/>
      <c r="BX87" s="145"/>
      <c r="BY87" s="146"/>
      <c r="BZ87" s="144">
        <v>0</v>
      </c>
      <c r="CA87" s="145"/>
      <c r="CB87" s="145"/>
      <c r="CC87" s="145"/>
      <c r="CD87" s="145"/>
      <c r="CE87" s="146"/>
      <c r="CF87" s="144">
        <v>2</v>
      </c>
      <c r="CG87" s="145"/>
      <c r="CH87" s="145"/>
      <c r="CI87" s="145"/>
      <c r="CJ87" s="145"/>
      <c r="CK87" s="146"/>
      <c r="CL87" s="144">
        <v>0</v>
      </c>
      <c r="CM87" s="145"/>
      <c r="CN87" s="145"/>
      <c r="CO87" s="145"/>
      <c r="CP87" s="145"/>
      <c r="CQ87" s="145"/>
      <c r="CR87" s="146"/>
      <c r="CS87" s="144">
        <v>0</v>
      </c>
      <c r="CT87" s="145"/>
      <c r="CU87" s="145"/>
      <c r="CV87" s="145"/>
      <c r="CW87" s="145"/>
      <c r="CX87" s="145"/>
      <c r="CY87" s="146"/>
      <c r="CZ87" s="144">
        <v>0</v>
      </c>
      <c r="DA87" s="145"/>
      <c r="DB87" s="145"/>
      <c r="DC87" s="145"/>
      <c r="DD87" s="145"/>
      <c r="DE87" s="145"/>
      <c r="DF87" s="146"/>
      <c r="DG87" s="144">
        <v>2</v>
      </c>
      <c r="DH87" s="145"/>
      <c r="DI87" s="145"/>
      <c r="DJ87" s="145"/>
      <c r="DK87" s="145"/>
      <c r="DL87" s="145"/>
      <c r="DM87" s="146"/>
      <c r="DN87" s="144">
        <v>0</v>
      </c>
      <c r="DO87" s="145"/>
      <c r="DP87" s="145"/>
      <c r="DQ87" s="145"/>
      <c r="DR87" s="145"/>
      <c r="DS87" s="145"/>
      <c r="DT87" s="146"/>
    </row>
    <row r="88" spans="1:125" s="19" customFormat="1" ht="29.25" customHeight="1">
      <c r="A88" s="306">
        <v>64</v>
      </c>
      <c r="B88" s="307"/>
      <c r="C88" s="308"/>
      <c r="D88" s="144" t="s">
        <v>386</v>
      </c>
      <c r="E88" s="145"/>
      <c r="F88" s="145"/>
      <c r="G88" s="145"/>
      <c r="H88" s="145"/>
      <c r="I88" s="145"/>
      <c r="J88" s="145"/>
      <c r="K88" s="145"/>
      <c r="L88" s="145"/>
      <c r="M88" s="145"/>
      <c r="N88" s="146"/>
      <c r="O88" s="309" t="s">
        <v>387</v>
      </c>
      <c r="P88" s="310"/>
      <c r="Q88" s="310"/>
      <c r="R88" s="310"/>
      <c r="S88" s="310"/>
      <c r="T88" s="310"/>
      <c r="U88" s="310"/>
      <c r="V88" s="310"/>
      <c r="W88" s="310"/>
      <c r="X88" s="310"/>
      <c r="Y88" s="311"/>
      <c r="Z88" s="312" t="s">
        <v>590</v>
      </c>
      <c r="AA88" s="313"/>
      <c r="AB88" s="313"/>
      <c r="AC88" s="313"/>
      <c r="AD88" s="313"/>
      <c r="AE88" s="313"/>
      <c r="AF88" s="313"/>
      <c r="AG88" s="313"/>
      <c r="AH88" s="313"/>
      <c r="AI88" s="313"/>
      <c r="AJ88" s="314"/>
      <c r="AK88" s="315" t="s">
        <v>612</v>
      </c>
      <c r="AL88" s="316"/>
      <c r="AM88" s="316"/>
      <c r="AN88" s="316"/>
      <c r="AO88" s="316"/>
      <c r="AP88" s="316"/>
      <c r="AQ88" s="317"/>
      <c r="AR88" s="144">
        <v>10</v>
      </c>
      <c r="AS88" s="145"/>
      <c r="AT88" s="145"/>
      <c r="AU88" s="145"/>
      <c r="AV88" s="145"/>
      <c r="AW88" s="146"/>
      <c r="AX88" s="318" t="s">
        <v>615</v>
      </c>
      <c r="AY88" s="319"/>
      <c r="AZ88" s="319"/>
      <c r="BA88" s="319"/>
      <c r="BB88" s="319"/>
      <c r="BC88" s="319"/>
      <c r="BD88" s="320"/>
      <c r="BE88" s="144">
        <v>0.4</v>
      </c>
      <c r="BF88" s="145"/>
      <c r="BG88" s="145"/>
      <c r="BH88" s="145"/>
      <c r="BI88" s="145"/>
      <c r="BJ88" s="145"/>
      <c r="BK88" s="146"/>
      <c r="BL88" s="74" t="s">
        <v>616</v>
      </c>
      <c r="BM88" s="144">
        <v>2</v>
      </c>
      <c r="BN88" s="145"/>
      <c r="BO88" s="145"/>
      <c r="BP88" s="145"/>
      <c r="BQ88" s="145"/>
      <c r="BR88" s="145"/>
      <c r="BS88" s="146"/>
      <c r="BT88" s="144">
        <v>0</v>
      </c>
      <c r="BU88" s="145"/>
      <c r="BV88" s="145"/>
      <c r="BW88" s="145"/>
      <c r="BX88" s="145"/>
      <c r="BY88" s="146"/>
      <c r="BZ88" s="144">
        <v>0</v>
      </c>
      <c r="CA88" s="145"/>
      <c r="CB88" s="145"/>
      <c r="CC88" s="145"/>
      <c r="CD88" s="145"/>
      <c r="CE88" s="146"/>
      <c r="CF88" s="144">
        <v>2</v>
      </c>
      <c r="CG88" s="145"/>
      <c r="CH88" s="145"/>
      <c r="CI88" s="145"/>
      <c r="CJ88" s="145"/>
      <c r="CK88" s="146"/>
      <c r="CL88" s="144">
        <v>0</v>
      </c>
      <c r="CM88" s="145"/>
      <c r="CN88" s="145"/>
      <c r="CO88" s="145"/>
      <c r="CP88" s="145"/>
      <c r="CQ88" s="145"/>
      <c r="CR88" s="146"/>
      <c r="CS88" s="144">
        <v>0</v>
      </c>
      <c r="CT88" s="145"/>
      <c r="CU88" s="145"/>
      <c r="CV88" s="145"/>
      <c r="CW88" s="145"/>
      <c r="CX88" s="145"/>
      <c r="CY88" s="146"/>
      <c r="CZ88" s="144">
        <v>0</v>
      </c>
      <c r="DA88" s="145"/>
      <c r="DB88" s="145"/>
      <c r="DC88" s="145"/>
      <c r="DD88" s="145"/>
      <c r="DE88" s="145"/>
      <c r="DF88" s="146"/>
      <c r="DG88" s="144">
        <v>2</v>
      </c>
      <c r="DH88" s="145"/>
      <c r="DI88" s="145"/>
      <c r="DJ88" s="145"/>
      <c r="DK88" s="145"/>
      <c r="DL88" s="145"/>
      <c r="DM88" s="146"/>
      <c r="DN88" s="144">
        <v>0</v>
      </c>
      <c r="DO88" s="145"/>
      <c r="DP88" s="145"/>
      <c r="DQ88" s="145"/>
      <c r="DR88" s="145"/>
      <c r="DS88" s="145"/>
      <c r="DT88" s="146"/>
    </row>
    <row r="89" spans="1:125" s="19" customFormat="1" ht="29.25" customHeight="1">
      <c r="A89" s="321">
        <v>65</v>
      </c>
      <c r="B89" s="322"/>
      <c r="C89" s="323"/>
      <c r="D89" s="144" t="s">
        <v>386</v>
      </c>
      <c r="E89" s="145"/>
      <c r="F89" s="145"/>
      <c r="G89" s="145"/>
      <c r="H89" s="145"/>
      <c r="I89" s="145"/>
      <c r="J89" s="145"/>
      <c r="K89" s="145"/>
      <c r="L89" s="145"/>
      <c r="M89" s="145"/>
      <c r="N89" s="146"/>
      <c r="O89" s="309" t="s">
        <v>387</v>
      </c>
      <c r="P89" s="310"/>
      <c r="Q89" s="310"/>
      <c r="R89" s="310"/>
      <c r="S89" s="310"/>
      <c r="T89" s="310"/>
      <c r="U89" s="310"/>
      <c r="V89" s="310"/>
      <c r="W89" s="310"/>
      <c r="X89" s="310"/>
      <c r="Y89" s="311"/>
      <c r="Z89" s="312" t="s">
        <v>590</v>
      </c>
      <c r="AA89" s="313"/>
      <c r="AB89" s="313"/>
      <c r="AC89" s="313"/>
      <c r="AD89" s="313"/>
      <c r="AE89" s="313"/>
      <c r="AF89" s="313"/>
      <c r="AG89" s="313"/>
      <c r="AH89" s="313"/>
      <c r="AI89" s="313"/>
      <c r="AJ89" s="314"/>
      <c r="AK89" s="315" t="s">
        <v>612</v>
      </c>
      <c r="AL89" s="316"/>
      <c r="AM89" s="316"/>
      <c r="AN89" s="316"/>
      <c r="AO89" s="316"/>
      <c r="AP89" s="316"/>
      <c r="AQ89" s="317"/>
      <c r="AR89" s="144">
        <v>10</v>
      </c>
      <c r="AS89" s="145"/>
      <c r="AT89" s="145"/>
      <c r="AU89" s="145"/>
      <c r="AV89" s="145"/>
      <c r="AW89" s="146"/>
      <c r="AX89" s="318" t="s">
        <v>617</v>
      </c>
      <c r="AY89" s="319"/>
      <c r="AZ89" s="319"/>
      <c r="BA89" s="319"/>
      <c r="BB89" s="319"/>
      <c r="BC89" s="319"/>
      <c r="BD89" s="320"/>
      <c r="BE89" s="144">
        <v>0.4</v>
      </c>
      <c r="BF89" s="145"/>
      <c r="BG89" s="145"/>
      <c r="BH89" s="145"/>
      <c r="BI89" s="145"/>
      <c r="BJ89" s="145"/>
      <c r="BK89" s="146"/>
      <c r="BL89" s="74" t="s">
        <v>618</v>
      </c>
      <c r="BM89" s="144">
        <v>2</v>
      </c>
      <c r="BN89" s="145"/>
      <c r="BO89" s="145"/>
      <c r="BP89" s="145"/>
      <c r="BQ89" s="145"/>
      <c r="BR89" s="145"/>
      <c r="BS89" s="146"/>
      <c r="BT89" s="144">
        <v>0</v>
      </c>
      <c r="BU89" s="145"/>
      <c r="BV89" s="145"/>
      <c r="BW89" s="145"/>
      <c r="BX89" s="145"/>
      <c r="BY89" s="146"/>
      <c r="BZ89" s="144">
        <v>0</v>
      </c>
      <c r="CA89" s="145"/>
      <c r="CB89" s="145"/>
      <c r="CC89" s="145"/>
      <c r="CD89" s="145"/>
      <c r="CE89" s="146"/>
      <c r="CF89" s="144">
        <v>2</v>
      </c>
      <c r="CG89" s="145"/>
      <c r="CH89" s="145"/>
      <c r="CI89" s="145"/>
      <c r="CJ89" s="145"/>
      <c r="CK89" s="146"/>
      <c r="CL89" s="144">
        <v>0</v>
      </c>
      <c r="CM89" s="145"/>
      <c r="CN89" s="145"/>
      <c r="CO89" s="145"/>
      <c r="CP89" s="145"/>
      <c r="CQ89" s="145"/>
      <c r="CR89" s="146"/>
      <c r="CS89" s="144">
        <v>0</v>
      </c>
      <c r="CT89" s="145"/>
      <c r="CU89" s="145"/>
      <c r="CV89" s="145"/>
      <c r="CW89" s="145"/>
      <c r="CX89" s="145"/>
      <c r="CY89" s="146"/>
      <c r="CZ89" s="144">
        <v>0</v>
      </c>
      <c r="DA89" s="145"/>
      <c r="DB89" s="145"/>
      <c r="DC89" s="145"/>
      <c r="DD89" s="145"/>
      <c r="DE89" s="145"/>
      <c r="DF89" s="146"/>
      <c r="DG89" s="144">
        <v>2</v>
      </c>
      <c r="DH89" s="145"/>
      <c r="DI89" s="145"/>
      <c r="DJ89" s="145"/>
      <c r="DK89" s="145"/>
      <c r="DL89" s="145"/>
      <c r="DM89" s="146"/>
      <c r="DN89" s="144">
        <v>0</v>
      </c>
      <c r="DO89" s="145"/>
      <c r="DP89" s="145"/>
      <c r="DQ89" s="145"/>
      <c r="DR89" s="145"/>
      <c r="DS89" s="145"/>
      <c r="DT89" s="146"/>
    </row>
    <row r="90" spans="1:125" s="19" customFormat="1" ht="29.25" customHeight="1">
      <c r="A90" s="306">
        <v>66</v>
      </c>
      <c r="B90" s="307"/>
      <c r="C90" s="308"/>
      <c r="D90" s="144" t="s">
        <v>386</v>
      </c>
      <c r="E90" s="145"/>
      <c r="F90" s="145"/>
      <c r="G90" s="145"/>
      <c r="H90" s="145"/>
      <c r="I90" s="145"/>
      <c r="J90" s="145"/>
      <c r="K90" s="145"/>
      <c r="L90" s="145"/>
      <c r="M90" s="145"/>
      <c r="N90" s="146"/>
      <c r="O90" s="309" t="s">
        <v>387</v>
      </c>
      <c r="P90" s="310"/>
      <c r="Q90" s="310"/>
      <c r="R90" s="310"/>
      <c r="S90" s="310"/>
      <c r="T90" s="310"/>
      <c r="U90" s="310"/>
      <c r="V90" s="310"/>
      <c r="W90" s="310"/>
      <c r="X90" s="310"/>
      <c r="Y90" s="311"/>
      <c r="Z90" s="312" t="s">
        <v>590</v>
      </c>
      <c r="AA90" s="313"/>
      <c r="AB90" s="313"/>
      <c r="AC90" s="313"/>
      <c r="AD90" s="313"/>
      <c r="AE90" s="313"/>
      <c r="AF90" s="313"/>
      <c r="AG90" s="313"/>
      <c r="AH90" s="313"/>
      <c r="AI90" s="313"/>
      <c r="AJ90" s="314"/>
      <c r="AK90" s="315" t="s">
        <v>612</v>
      </c>
      <c r="AL90" s="316"/>
      <c r="AM90" s="316"/>
      <c r="AN90" s="316"/>
      <c r="AO90" s="316"/>
      <c r="AP90" s="316"/>
      <c r="AQ90" s="317"/>
      <c r="AR90" s="144">
        <v>10</v>
      </c>
      <c r="AS90" s="145"/>
      <c r="AT90" s="145"/>
      <c r="AU90" s="145"/>
      <c r="AV90" s="145"/>
      <c r="AW90" s="146"/>
      <c r="AX90" s="318" t="s">
        <v>619</v>
      </c>
      <c r="AY90" s="319"/>
      <c r="AZ90" s="319"/>
      <c r="BA90" s="319"/>
      <c r="BB90" s="319"/>
      <c r="BC90" s="319"/>
      <c r="BD90" s="320"/>
      <c r="BE90" s="144">
        <v>0.4</v>
      </c>
      <c r="BF90" s="145"/>
      <c r="BG90" s="145"/>
      <c r="BH90" s="145"/>
      <c r="BI90" s="145"/>
      <c r="BJ90" s="145"/>
      <c r="BK90" s="146"/>
      <c r="BL90" s="74" t="s">
        <v>635</v>
      </c>
      <c r="BM90" s="144">
        <v>1</v>
      </c>
      <c r="BN90" s="145"/>
      <c r="BO90" s="145"/>
      <c r="BP90" s="145"/>
      <c r="BQ90" s="145"/>
      <c r="BR90" s="145"/>
      <c r="BS90" s="146"/>
      <c r="BT90" s="144">
        <v>0</v>
      </c>
      <c r="BU90" s="145"/>
      <c r="BV90" s="145"/>
      <c r="BW90" s="145"/>
      <c r="BX90" s="145"/>
      <c r="BY90" s="146"/>
      <c r="BZ90" s="144">
        <v>0</v>
      </c>
      <c r="CA90" s="145"/>
      <c r="CB90" s="145"/>
      <c r="CC90" s="145"/>
      <c r="CD90" s="145"/>
      <c r="CE90" s="146"/>
      <c r="CF90" s="144">
        <v>1</v>
      </c>
      <c r="CG90" s="145"/>
      <c r="CH90" s="145"/>
      <c r="CI90" s="145"/>
      <c r="CJ90" s="145"/>
      <c r="CK90" s="146"/>
      <c r="CL90" s="144">
        <v>0</v>
      </c>
      <c r="CM90" s="145"/>
      <c r="CN90" s="145"/>
      <c r="CO90" s="145"/>
      <c r="CP90" s="145"/>
      <c r="CQ90" s="145"/>
      <c r="CR90" s="146"/>
      <c r="CS90" s="144">
        <v>0</v>
      </c>
      <c r="CT90" s="145"/>
      <c r="CU90" s="145"/>
      <c r="CV90" s="145"/>
      <c r="CW90" s="145"/>
      <c r="CX90" s="145"/>
      <c r="CY90" s="146"/>
      <c r="CZ90" s="144">
        <v>0</v>
      </c>
      <c r="DA90" s="145"/>
      <c r="DB90" s="145"/>
      <c r="DC90" s="145"/>
      <c r="DD90" s="145"/>
      <c r="DE90" s="145"/>
      <c r="DF90" s="146"/>
      <c r="DG90" s="144">
        <v>1</v>
      </c>
      <c r="DH90" s="145"/>
      <c r="DI90" s="145"/>
      <c r="DJ90" s="145"/>
      <c r="DK90" s="145"/>
      <c r="DL90" s="145"/>
      <c r="DM90" s="146"/>
      <c r="DN90" s="144">
        <v>0</v>
      </c>
      <c r="DO90" s="145"/>
      <c r="DP90" s="145"/>
      <c r="DQ90" s="145"/>
      <c r="DR90" s="145"/>
      <c r="DS90" s="145"/>
      <c r="DT90" s="146"/>
    </row>
    <row r="91" spans="1:125" s="19" customFormat="1" ht="29.25" customHeight="1">
      <c r="A91" s="306">
        <v>67</v>
      </c>
      <c r="B91" s="307"/>
      <c r="C91" s="308"/>
      <c r="D91" s="144" t="s">
        <v>386</v>
      </c>
      <c r="E91" s="145"/>
      <c r="F91" s="145"/>
      <c r="G91" s="145"/>
      <c r="H91" s="145"/>
      <c r="I91" s="145"/>
      <c r="J91" s="145"/>
      <c r="K91" s="145"/>
      <c r="L91" s="145"/>
      <c r="M91" s="145"/>
      <c r="N91" s="146"/>
      <c r="O91" s="309" t="s">
        <v>387</v>
      </c>
      <c r="P91" s="310"/>
      <c r="Q91" s="310"/>
      <c r="R91" s="310"/>
      <c r="S91" s="310"/>
      <c r="T91" s="310"/>
      <c r="U91" s="310"/>
      <c r="V91" s="310"/>
      <c r="W91" s="310"/>
      <c r="X91" s="310"/>
      <c r="Y91" s="311"/>
      <c r="Z91" s="312" t="s">
        <v>590</v>
      </c>
      <c r="AA91" s="313"/>
      <c r="AB91" s="313"/>
      <c r="AC91" s="313"/>
      <c r="AD91" s="313"/>
      <c r="AE91" s="313"/>
      <c r="AF91" s="313"/>
      <c r="AG91" s="313"/>
      <c r="AH91" s="313"/>
      <c r="AI91" s="313"/>
      <c r="AJ91" s="314"/>
      <c r="AK91" s="315" t="s">
        <v>612</v>
      </c>
      <c r="AL91" s="316"/>
      <c r="AM91" s="316"/>
      <c r="AN91" s="316"/>
      <c r="AO91" s="316"/>
      <c r="AP91" s="316"/>
      <c r="AQ91" s="317"/>
      <c r="AR91" s="144">
        <v>10</v>
      </c>
      <c r="AS91" s="145"/>
      <c r="AT91" s="145"/>
      <c r="AU91" s="145"/>
      <c r="AV91" s="145"/>
      <c r="AW91" s="146"/>
      <c r="AX91" s="318" t="s">
        <v>620</v>
      </c>
      <c r="AY91" s="319"/>
      <c r="AZ91" s="319"/>
      <c r="BA91" s="319"/>
      <c r="BB91" s="319"/>
      <c r="BC91" s="319"/>
      <c r="BD91" s="320"/>
      <c r="BE91" s="144">
        <v>0.4</v>
      </c>
      <c r="BF91" s="145"/>
      <c r="BG91" s="145"/>
      <c r="BH91" s="145"/>
      <c r="BI91" s="145"/>
      <c r="BJ91" s="145"/>
      <c r="BK91" s="146"/>
      <c r="BL91" s="74" t="s">
        <v>621</v>
      </c>
      <c r="BM91" s="144">
        <v>2</v>
      </c>
      <c r="BN91" s="145"/>
      <c r="BO91" s="145"/>
      <c r="BP91" s="145"/>
      <c r="BQ91" s="145"/>
      <c r="BR91" s="145"/>
      <c r="BS91" s="146"/>
      <c r="BT91" s="144">
        <v>0</v>
      </c>
      <c r="BU91" s="145"/>
      <c r="BV91" s="145"/>
      <c r="BW91" s="145"/>
      <c r="BX91" s="145"/>
      <c r="BY91" s="146"/>
      <c r="BZ91" s="144">
        <v>0</v>
      </c>
      <c r="CA91" s="145"/>
      <c r="CB91" s="145"/>
      <c r="CC91" s="145"/>
      <c r="CD91" s="145"/>
      <c r="CE91" s="146"/>
      <c r="CF91" s="144">
        <v>2</v>
      </c>
      <c r="CG91" s="145"/>
      <c r="CH91" s="145"/>
      <c r="CI91" s="145"/>
      <c r="CJ91" s="145"/>
      <c r="CK91" s="146"/>
      <c r="CL91" s="144">
        <v>0</v>
      </c>
      <c r="CM91" s="145"/>
      <c r="CN91" s="145"/>
      <c r="CO91" s="145"/>
      <c r="CP91" s="145"/>
      <c r="CQ91" s="145"/>
      <c r="CR91" s="146"/>
      <c r="CS91" s="144">
        <v>0</v>
      </c>
      <c r="CT91" s="145"/>
      <c r="CU91" s="145"/>
      <c r="CV91" s="145"/>
      <c r="CW91" s="145"/>
      <c r="CX91" s="145"/>
      <c r="CY91" s="146"/>
      <c r="CZ91" s="144">
        <v>0</v>
      </c>
      <c r="DA91" s="145"/>
      <c r="DB91" s="145"/>
      <c r="DC91" s="145"/>
      <c r="DD91" s="145"/>
      <c r="DE91" s="145"/>
      <c r="DF91" s="146"/>
      <c r="DG91" s="144">
        <v>2</v>
      </c>
      <c r="DH91" s="145"/>
      <c r="DI91" s="145"/>
      <c r="DJ91" s="145"/>
      <c r="DK91" s="145"/>
      <c r="DL91" s="145"/>
      <c r="DM91" s="146"/>
      <c r="DN91" s="144">
        <v>0</v>
      </c>
      <c r="DO91" s="145"/>
      <c r="DP91" s="145"/>
      <c r="DQ91" s="145"/>
      <c r="DR91" s="145"/>
      <c r="DS91" s="145"/>
      <c r="DT91" s="146"/>
    </row>
    <row r="92" spans="1:125" s="19" customFormat="1" ht="29.25" customHeight="1">
      <c r="A92" s="321">
        <v>68</v>
      </c>
      <c r="B92" s="322"/>
      <c r="C92" s="323"/>
      <c r="D92" s="144" t="s">
        <v>386</v>
      </c>
      <c r="E92" s="145"/>
      <c r="F92" s="145"/>
      <c r="G92" s="145"/>
      <c r="H92" s="145"/>
      <c r="I92" s="145"/>
      <c r="J92" s="145"/>
      <c r="K92" s="145"/>
      <c r="L92" s="145"/>
      <c r="M92" s="145"/>
      <c r="N92" s="146"/>
      <c r="O92" s="309" t="s">
        <v>387</v>
      </c>
      <c r="P92" s="310"/>
      <c r="Q92" s="310"/>
      <c r="R92" s="310"/>
      <c r="S92" s="310"/>
      <c r="T92" s="310"/>
      <c r="U92" s="310"/>
      <c r="V92" s="310"/>
      <c r="W92" s="310"/>
      <c r="X92" s="310"/>
      <c r="Y92" s="311"/>
      <c r="Z92" s="312" t="s">
        <v>590</v>
      </c>
      <c r="AA92" s="313"/>
      <c r="AB92" s="313"/>
      <c r="AC92" s="313"/>
      <c r="AD92" s="313"/>
      <c r="AE92" s="313"/>
      <c r="AF92" s="313"/>
      <c r="AG92" s="313"/>
      <c r="AH92" s="313"/>
      <c r="AI92" s="313"/>
      <c r="AJ92" s="314"/>
      <c r="AK92" s="315" t="s">
        <v>612</v>
      </c>
      <c r="AL92" s="316"/>
      <c r="AM92" s="316"/>
      <c r="AN92" s="316"/>
      <c r="AO92" s="316"/>
      <c r="AP92" s="316"/>
      <c r="AQ92" s="317"/>
      <c r="AR92" s="144">
        <v>10</v>
      </c>
      <c r="AS92" s="145"/>
      <c r="AT92" s="145"/>
      <c r="AU92" s="145"/>
      <c r="AV92" s="145"/>
      <c r="AW92" s="146"/>
      <c r="AX92" s="318" t="s">
        <v>622</v>
      </c>
      <c r="AY92" s="319"/>
      <c r="AZ92" s="319"/>
      <c r="BA92" s="319"/>
      <c r="BB92" s="319"/>
      <c r="BC92" s="319"/>
      <c r="BD92" s="320"/>
      <c r="BE92" s="144">
        <v>0.4</v>
      </c>
      <c r="BF92" s="145"/>
      <c r="BG92" s="145"/>
      <c r="BH92" s="145"/>
      <c r="BI92" s="145"/>
      <c r="BJ92" s="145"/>
      <c r="BK92" s="146"/>
      <c r="BL92" s="74" t="s">
        <v>636</v>
      </c>
      <c r="BM92" s="144">
        <v>1</v>
      </c>
      <c r="BN92" s="145"/>
      <c r="BO92" s="145"/>
      <c r="BP92" s="145"/>
      <c r="BQ92" s="145"/>
      <c r="BR92" s="145"/>
      <c r="BS92" s="146"/>
      <c r="BT92" s="144">
        <v>0</v>
      </c>
      <c r="BU92" s="145"/>
      <c r="BV92" s="145"/>
      <c r="BW92" s="145"/>
      <c r="BX92" s="145"/>
      <c r="BY92" s="146"/>
      <c r="BZ92" s="144">
        <v>0</v>
      </c>
      <c r="CA92" s="145"/>
      <c r="CB92" s="145"/>
      <c r="CC92" s="145"/>
      <c r="CD92" s="145"/>
      <c r="CE92" s="146"/>
      <c r="CF92" s="144">
        <v>1</v>
      </c>
      <c r="CG92" s="145"/>
      <c r="CH92" s="145"/>
      <c r="CI92" s="145"/>
      <c r="CJ92" s="145"/>
      <c r="CK92" s="146"/>
      <c r="CL92" s="144">
        <v>0</v>
      </c>
      <c r="CM92" s="145"/>
      <c r="CN92" s="145"/>
      <c r="CO92" s="145"/>
      <c r="CP92" s="145"/>
      <c r="CQ92" s="145"/>
      <c r="CR92" s="146"/>
      <c r="CS92" s="144">
        <v>0</v>
      </c>
      <c r="CT92" s="145"/>
      <c r="CU92" s="145"/>
      <c r="CV92" s="145"/>
      <c r="CW92" s="145"/>
      <c r="CX92" s="145"/>
      <c r="CY92" s="146"/>
      <c r="CZ92" s="144">
        <v>0</v>
      </c>
      <c r="DA92" s="145"/>
      <c r="DB92" s="145"/>
      <c r="DC92" s="145"/>
      <c r="DD92" s="145"/>
      <c r="DE92" s="145"/>
      <c r="DF92" s="146"/>
      <c r="DG92" s="144">
        <v>1</v>
      </c>
      <c r="DH92" s="145"/>
      <c r="DI92" s="145"/>
      <c r="DJ92" s="145"/>
      <c r="DK92" s="145"/>
      <c r="DL92" s="145"/>
      <c r="DM92" s="146"/>
      <c r="DN92" s="144">
        <v>0</v>
      </c>
      <c r="DO92" s="145"/>
      <c r="DP92" s="145"/>
      <c r="DQ92" s="145"/>
      <c r="DR92" s="145"/>
      <c r="DS92" s="145"/>
      <c r="DT92" s="146"/>
    </row>
    <row r="93" spans="1:125" s="19" customFormat="1" ht="29.25" customHeight="1">
      <c r="A93" s="306">
        <v>69</v>
      </c>
      <c r="B93" s="307"/>
      <c r="C93" s="308"/>
      <c r="D93" s="144" t="s">
        <v>386</v>
      </c>
      <c r="E93" s="145"/>
      <c r="F93" s="145"/>
      <c r="G93" s="145"/>
      <c r="H93" s="145"/>
      <c r="I93" s="145"/>
      <c r="J93" s="145"/>
      <c r="K93" s="145"/>
      <c r="L93" s="145"/>
      <c r="M93" s="145"/>
      <c r="N93" s="146"/>
      <c r="O93" s="309" t="s">
        <v>387</v>
      </c>
      <c r="P93" s="310"/>
      <c r="Q93" s="310"/>
      <c r="R93" s="310"/>
      <c r="S93" s="310"/>
      <c r="T93" s="310"/>
      <c r="U93" s="310"/>
      <c r="V93" s="310"/>
      <c r="W93" s="310"/>
      <c r="X93" s="310"/>
      <c r="Y93" s="311"/>
      <c r="Z93" s="312" t="s">
        <v>590</v>
      </c>
      <c r="AA93" s="313"/>
      <c r="AB93" s="313"/>
      <c r="AC93" s="313"/>
      <c r="AD93" s="313"/>
      <c r="AE93" s="313"/>
      <c r="AF93" s="313"/>
      <c r="AG93" s="313"/>
      <c r="AH93" s="313"/>
      <c r="AI93" s="313"/>
      <c r="AJ93" s="314"/>
      <c r="AK93" s="315" t="s">
        <v>612</v>
      </c>
      <c r="AL93" s="316"/>
      <c r="AM93" s="316"/>
      <c r="AN93" s="316"/>
      <c r="AO93" s="316"/>
      <c r="AP93" s="316"/>
      <c r="AQ93" s="317"/>
      <c r="AR93" s="144">
        <v>10</v>
      </c>
      <c r="AS93" s="145"/>
      <c r="AT93" s="145"/>
      <c r="AU93" s="145"/>
      <c r="AV93" s="145"/>
      <c r="AW93" s="146"/>
      <c r="AX93" s="318" t="s">
        <v>623</v>
      </c>
      <c r="AY93" s="319"/>
      <c r="AZ93" s="319"/>
      <c r="BA93" s="319"/>
      <c r="BB93" s="319"/>
      <c r="BC93" s="319"/>
      <c r="BD93" s="320"/>
      <c r="BE93" s="144">
        <v>0.4</v>
      </c>
      <c r="BF93" s="145"/>
      <c r="BG93" s="145"/>
      <c r="BH93" s="145"/>
      <c r="BI93" s="145"/>
      <c r="BJ93" s="145"/>
      <c r="BK93" s="146"/>
      <c r="BL93" s="74" t="s">
        <v>624</v>
      </c>
      <c r="BM93" s="144">
        <v>3</v>
      </c>
      <c r="BN93" s="145"/>
      <c r="BO93" s="145"/>
      <c r="BP93" s="145"/>
      <c r="BQ93" s="145"/>
      <c r="BR93" s="145"/>
      <c r="BS93" s="146"/>
      <c r="BT93" s="144">
        <v>0</v>
      </c>
      <c r="BU93" s="145"/>
      <c r="BV93" s="145"/>
      <c r="BW93" s="145"/>
      <c r="BX93" s="145"/>
      <c r="BY93" s="146"/>
      <c r="BZ93" s="144">
        <v>0</v>
      </c>
      <c r="CA93" s="145"/>
      <c r="CB93" s="145"/>
      <c r="CC93" s="145"/>
      <c r="CD93" s="145"/>
      <c r="CE93" s="146"/>
      <c r="CF93" s="144">
        <v>3</v>
      </c>
      <c r="CG93" s="145"/>
      <c r="CH93" s="145"/>
      <c r="CI93" s="145"/>
      <c r="CJ93" s="145"/>
      <c r="CK93" s="146"/>
      <c r="CL93" s="144">
        <v>0</v>
      </c>
      <c r="CM93" s="145"/>
      <c r="CN93" s="145"/>
      <c r="CO93" s="145"/>
      <c r="CP93" s="145"/>
      <c r="CQ93" s="145"/>
      <c r="CR93" s="146"/>
      <c r="CS93" s="144">
        <v>0</v>
      </c>
      <c r="CT93" s="145"/>
      <c r="CU93" s="145"/>
      <c r="CV93" s="145"/>
      <c r="CW93" s="145"/>
      <c r="CX93" s="145"/>
      <c r="CY93" s="146"/>
      <c r="CZ93" s="144">
        <v>0</v>
      </c>
      <c r="DA93" s="145"/>
      <c r="DB93" s="145"/>
      <c r="DC93" s="145"/>
      <c r="DD93" s="145"/>
      <c r="DE93" s="145"/>
      <c r="DF93" s="146"/>
      <c r="DG93" s="144">
        <v>3</v>
      </c>
      <c r="DH93" s="145"/>
      <c r="DI93" s="145"/>
      <c r="DJ93" s="145"/>
      <c r="DK93" s="145"/>
      <c r="DL93" s="145"/>
      <c r="DM93" s="146"/>
      <c r="DN93" s="144">
        <v>0</v>
      </c>
      <c r="DO93" s="145"/>
      <c r="DP93" s="145"/>
      <c r="DQ93" s="145"/>
      <c r="DR93" s="145"/>
      <c r="DS93" s="145"/>
      <c r="DT93" s="146"/>
    </row>
    <row r="94" spans="1:125" s="19" customFormat="1" ht="29.25" customHeight="1">
      <c r="A94" s="306">
        <v>70</v>
      </c>
      <c r="B94" s="307"/>
      <c r="C94" s="308"/>
      <c r="D94" s="144" t="s">
        <v>386</v>
      </c>
      <c r="E94" s="145"/>
      <c r="F94" s="145"/>
      <c r="G94" s="145"/>
      <c r="H94" s="145"/>
      <c r="I94" s="145"/>
      <c r="J94" s="145"/>
      <c r="K94" s="145"/>
      <c r="L94" s="145"/>
      <c r="M94" s="145"/>
      <c r="N94" s="146"/>
      <c r="O94" s="309" t="s">
        <v>387</v>
      </c>
      <c r="P94" s="310"/>
      <c r="Q94" s="310"/>
      <c r="R94" s="310"/>
      <c r="S94" s="310"/>
      <c r="T94" s="310"/>
      <c r="U94" s="310"/>
      <c r="V94" s="310"/>
      <c r="W94" s="310"/>
      <c r="X94" s="310"/>
      <c r="Y94" s="311"/>
      <c r="Z94" s="312" t="s">
        <v>590</v>
      </c>
      <c r="AA94" s="313"/>
      <c r="AB94" s="313"/>
      <c r="AC94" s="313"/>
      <c r="AD94" s="313"/>
      <c r="AE94" s="313"/>
      <c r="AF94" s="313"/>
      <c r="AG94" s="313"/>
      <c r="AH94" s="313"/>
      <c r="AI94" s="313"/>
      <c r="AJ94" s="314"/>
      <c r="AK94" s="315" t="s">
        <v>612</v>
      </c>
      <c r="AL94" s="316"/>
      <c r="AM94" s="316"/>
      <c r="AN94" s="316"/>
      <c r="AO94" s="316"/>
      <c r="AP94" s="316"/>
      <c r="AQ94" s="317"/>
      <c r="AR94" s="144">
        <v>10</v>
      </c>
      <c r="AS94" s="145"/>
      <c r="AT94" s="145"/>
      <c r="AU94" s="145"/>
      <c r="AV94" s="145"/>
      <c r="AW94" s="146"/>
      <c r="AX94" s="318" t="s">
        <v>625</v>
      </c>
      <c r="AY94" s="319"/>
      <c r="AZ94" s="319"/>
      <c r="BA94" s="319"/>
      <c r="BB94" s="319"/>
      <c r="BC94" s="319"/>
      <c r="BD94" s="320"/>
      <c r="BE94" s="144">
        <v>0.4</v>
      </c>
      <c r="BF94" s="145"/>
      <c r="BG94" s="145"/>
      <c r="BH94" s="145"/>
      <c r="BI94" s="145"/>
      <c r="BJ94" s="145"/>
      <c r="BK94" s="146"/>
      <c r="BL94" s="74" t="s">
        <v>626</v>
      </c>
      <c r="BM94" s="144">
        <v>3</v>
      </c>
      <c r="BN94" s="145"/>
      <c r="BO94" s="145"/>
      <c r="BP94" s="145"/>
      <c r="BQ94" s="145"/>
      <c r="BR94" s="145"/>
      <c r="BS94" s="146"/>
      <c r="BT94" s="144">
        <v>0</v>
      </c>
      <c r="BU94" s="145"/>
      <c r="BV94" s="145"/>
      <c r="BW94" s="145"/>
      <c r="BX94" s="145"/>
      <c r="BY94" s="146"/>
      <c r="BZ94" s="144">
        <v>0</v>
      </c>
      <c r="CA94" s="145"/>
      <c r="CB94" s="145"/>
      <c r="CC94" s="145"/>
      <c r="CD94" s="145"/>
      <c r="CE94" s="146"/>
      <c r="CF94" s="144">
        <v>3</v>
      </c>
      <c r="CG94" s="145"/>
      <c r="CH94" s="145"/>
      <c r="CI94" s="145"/>
      <c r="CJ94" s="145"/>
      <c r="CK94" s="146"/>
      <c r="CL94" s="144">
        <v>0</v>
      </c>
      <c r="CM94" s="145"/>
      <c r="CN94" s="145"/>
      <c r="CO94" s="145"/>
      <c r="CP94" s="145"/>
      <c r="CQ94" s="145"/>
      <c r="CR94" s="146"/>
      <c r="CS94" s="144">
        <v>0</v>
      </c>
      <c r="CT94" s="145"/>
      <c r="CU94" s="145"/>
      <c r="CV94" s="145"/>
      <c r="CW94" s="145"/>
      <c r="CX94" s="145"/>
      <c r="CY94" s="146"/>
      <c r="CZ94" s="144">
        <v>0</v>
      </c>
      <c r="DA94" s="145"/>
      <c r="DB94" s="145"/>
      <c r="DC94" s="145"/>
      <c r="DD94" s="145"/>
      <c r="DE94" s="145"/>
      <c r="DF94" s="146"/>
      <c r="DG94" s="144">
        <v>3</v>
      </c>
      <c r="DH94" s="145"/>
      <c r="DI94" s="145"/>
      <c r="DJ94" s="145"/>
      <c r="DK94" s="145"/>
      <c r="DL94" s="145"/>
      <c r="DM94" s="146"/>
      <c r="DN94" s="144">
        <v>0</v>
      </c>
      <c r="DO94" s="145"/>
      <c r="DP94" s="145"/>
      <c r="DQ94" s="145"/>
      <c r="DR94" s="145"/>
      <c r="DS94" s="145"/>
      <c r="DT94" s="146"/>
    </row>
    <row r="95" spans="1:125" s="19" customFormat="1" ht="29.25" customHeight="1">
      <c r="A95" s="321">
        <v>71</v>
      </c>
      <c r="B95" s="322"/>
      <c r="C95" s="323"/>
      <c r="D95" s="144" t="s">
        <v>386</v>
      </c>
      <c r="E95" s="145"/>
      <c r="F95" s="145"/>
      <c r="G95" s="145"/>
      <c r="H95" s="145"/>
      <c r="I95" s="145"/>
      <c r="J95" s="145"/>
      <c r="K95" s="145"/>
      <c r="L95" s="145"/>
      <c r="M95" s="145"/>
      <c r="N95" s="146"/>
      <c r="O95" s="309" t="s">
        <v>387</v>
      </c>
      <c r="P95" s="310"/>
      <c r="Q95" s="310"/>
      <c r="R95" s="310"/>
      <c r="S95" s="310"/>
      <c r="T95" s="310"/>
      <c r="U95" s="310"/>
      <c r="V95" s="310"/>
      <c r="W95" s="310"/>
      <c r="X95" s="310"/>
      <c r="Y95" s="311"/>
      <c r="Z95" s="312" t="s">
        <v>590</v>
      </c>
      <c r="AA95" s="313"/>
      <c r="AB95" s="313"/>
      <c r="AC95" s="313"/>
      <c r="AD95" s="313"/>
      <c r="AE95" s="313"/>
      <c r="AF95" s="313"/>
      <c r="AG95" s="313"/>
      <c r="AH95" s="313"/>
      <c r="AI95" s="313"/>
      <c r="AJ95" s="314"/>
      <c r="AK95" s="315" t="s">
        <v>612</v>
      </c>
      <c r="AL95" s="316"/>
      <c r="AM95" s="316"/>
      <c r="AN95" s="316"/>
      <c r="AO95" s="316"/>
      <c r="AP95" s="316"/>
      <c r="AQ95" s="317"/>
      <c r="AR95" s="144">
        <v>10</v>
      </c>
      <c r="AS95" s="145"/>
      <c r="AT95" s="145"/>
      <c r="AU95" s="145"/>
      <c r="AV95" s="145"/>
      <c r="AW95" s="146"/>
      <c r="AX95" s="318" t="s">
        <v>627</v>
      </c>
      <c r="AY95" s="319"/>
      <c r="AZ95" s="319"/>
      <c r="BA95" s="319"/>
      <c r="BB95" s="319"/>
      <c r="BC95" s="319"/>
      <c r="BD95" s="320"/>
      <c r="BE95" s="144">
        <v>0.4</v>
      </c>
      <c r="BF95" s="145"/>
      <c r="BG95" s="145"/>
      <c r="BH95" s="145"/>
      <c r="BI95" s="145"/>
      <c r="BJ95" s="145"/>
      <c r="BK95" s="146"/>
      <c r="BL95" s="74" t="s">
        <v>628</v>
      </c>
      <c r="BM95" s="144">
        <v>1</v>
      </c>
      <c r="BN95" s="145"/>
      <c r="BO95" s="145"/>
      <c r="BP95" s="145"/>
      <c r="BQ95" s="145"/>
      <c r="BR95" s="145"/>
      <c r="BS95" s="146"/>
      <c r="BT95" s="144">
        <v>0</v>
      </c>
      <c r="BU95" s="145"/>
      <c r="BV95" s="145"/>
      <c r="BW95" s="145"/>
      <c r="BX95" s="145"/>
      <c r="BY95" s="146"/>
      <c r="BZ95" s="144">
        <v>0</v>
      </c>
      <c r="CA95" s="145"/>
      <c r="CB95" s="145"/>
      <c r="CC95" s="145"/>
      <c r="CD95" s="145"/>
      <c r="CE95" s="146"/>
      <c r="CF95" s="144">
        <v>1</v>
      </c>
      <c r="CG95" s="145"/>
      <c r="CH95" s="145"/>
      <c r="CI95" s="145"/>
      <c r="CJ95" s="145"/>
      <c r="CK95" s="146"/>
      <c r="CL95" s="144">
        <v>0</v>
      </c>
      <c r="CM95" s="145"/>
      <c r="CN95" s="145"/>
      <c r="CO95" s="145"/>
      <c r="CP95" s="145"/>
      <c r="CQ95" s="145"/>
      <c r="CR95" s="146"/>
      <c r="CS95" s="144">
        <v>0</v>
      </c>
      <c r="CT95" s="145"/>
      <c r="CU95" s="145"/>
      <c r="CV95" s="145"/>
      <c r="CW95" s="145"/>
      <c r="CX95" s="145"/>
      <c r="CY95" s="146"/>
      <c r="CZ95" s="144">
        <v>0</v>
      </c>
      <c r="DA95" s="145"/>
      <c r="DB95" s="145"/>
      <c r="DC95" s="145"/>
      <c r="DD95" s="145"/>
      <c r="DE95" s="145"/>
      <c r="DF95" s="146"/>
      <c r="DG95" s="144">
        <v>1</v>
      </c>
      <c r="DH95" s="145"/>
      <c r="DI95" s="145"/>
      <c r="DJ95" s="145"/>
      <c r="DK95" s="145"/>
      <c r="DL95" s="145"/>
      <c r="DM95" s="146"/>
      <c r="DN95" s="144">
        <v>0</v>
      </c>
      <c r="DO95" s="145"/>
      <c r="DP95" s="145"/>
      <c r="DQ95" s="145"/>
      <c r="DR95" s="145"/>
      <c r="DS95" s="145"/>
      <c r="DT95" s="146"/>
    </row>
    <row r="96" spans="1:125" s="19" customFormat="1" ht="29.25" customHeight="1">
      <c r="A96" s="306">
        <v>72</v>
      </c>
      <c r="B96" s="307"/>
      <c r="C96" s="308"/>
      <c r="D96" s="144" t="s">
        <v>386</v>
      </c>
      <c r="E96" s="145"/>
      <c r="F96" s="145"/>
      <c r="G96" s="145"/>
      <c r="H96" s="145"/>
      <c r="I96" s="145"/>
      <c r="J96" s="145"/>
      <c r="K96" s="145"/>
      <c r="L96" s="145"/>
      <c r="M96" s="145"/>
      <c r="N96" s="146"/>
      <c r="O96" s="309" t="s">
        <v>387</v>
      </c>
      <c r="P96" s="310"/>
      <c r="Q96" s="310"/>
      <c r="R96" s="310"/>
      <c r="S96" s="310"/>
      <c r="T96" s="310"/>
      <c r="U96" s="310"/>
      <c r="V96" s="310"/>
      <c r="W96" s="310"/>
      <c r="X96" s="310"/>
      <c r="Y96" s="311"/>
      <c r="Z96" s="312" t="s">
        <v>590</v>
      </c>
      <c r="AA96" s="313"/>
      <c r="AB96" s="313"/>
      <c r="AC96" s="313"/>
      <c r="AD96" s="313"/>
      <c r="AE96" s="313"/>
      <c r="AF96" s="313"/>
      <c r="AG96" s="313"/>
      <c r="AH96" s="313"/>
      <c r="AI96" s="313"/>
      <c r="AJ96" s="314"/>
      <c r="AK96" s="315" t="s">
        <v>612</v>
      </c>
      <c r="AL96" s="316"/>
      <c r="AM96" s="316"/>
      <c r="AN96" s="316"/>
      <c r="AO96" s="316"/>
      <c r="AP96" s="316"/>
      <c r="AQ96" s="317"/>
      <c r="AR96" s="144">
        <v>10</v>
      </c>
      <c r="AS96" s="145"/>
      <c r="AT96" s="145"/>
      <c r="AU96" s="145"/>
      <c r="AV96" s="145"/>
      <c r="AW96" s="146"/>
      <c r="AX96" s="318" t="s">
        <v>629</v>
      </c>
      <c r="AY96" s="319"/>
      <c r="AZ96" s="319"/>
      <c r="BA96" s="319"/>
      <c r="BB96" s="319"/>
      <c r="BC96" s="319"/>
      <c r="BD96" s="320"/>
      <c r="BE96" s="144">
        <v>0.4</v>
      </c>
      <c r="BF96" s="145"/>
      <c r="BG96" s="145"/>
      <c r="BH96" s="145"/>
      <c r="BI96" s="145"/>
      <c r="BJ96" s="145"/>
      <c r="BK96" s="146"/>
      <c r="BL96" s="74" t="s">
        <v>630</v>
      </c>
      <c r="BM96" s="144">
        <v>1</v>
      </c>
      <c r="BN96" s="145"/>
      <c r="BO96" s="145"/>
      <c r="BP96" s="145"/>
      <c r="BQ96" s="145"/>
      <c r="BR96" s="145"/>
      <c r="BS96" s="146"/>
      <c r="BT96" s="144">
        <v>0</v>
      </c>
      <c r="BU96" s="145"/>
      <c r="BV96" s="145"/>
      <c r="BW96" s="145"/>
      <c r="BX96" s="145"/>
      <c r="BY96" s="146"/>
      <c r="BZ96" s="144">
        <v>0</v>
      </c>
      <c r="CA96" s="145"/>
      <c r="CB96" s="145"/>
      <c r="CC96" s="145"/>
      <c r="CD96" s="145"/>
      <c r="CE96" s="146"/>
      <c r="CF96" s="144">
        <v>1</v>
      </c>
      <c r="CG96" s="145"/>
      <c r="CH96" s="145"/>
      <c r="CI96" s="145"/>
      <c r="CJ96" s="145"/>
      <c r="CK96" s="146"/>
      <c r="CL96" s="144">
        <v>0</v>
      </c>
      <c r="CM96" s="145"/>
      <c r="CN96" s="145"/>
      <c r="CO96" s="145"/>
      <c r="CP96" s="145"/>
      <c r="CQ96" s="145"/>
      <c r="CR96" s="146"/>
      <c r="CS96" s="144">
        <v>0</v>
      </c>
      <c r="CT96" s="145"/>
      <c r="CU96" s="145"/>
      <c r="CV96" s="145"/>
      <c r="CW96" s="145"/>
      <c r="CX96" s="145"/>
      <c r="CY96" s="146"/>
      <c r="CZ96" s="144">
        <v>0</v>
      </c>
      <c r="DA96" s="145"/>
      <c r="DB96" s="145"/>
      <c r="DC96" s="145"/>
      <c r="DD96" s="145"/>
      <c r="DE96" s="145"/>
      <c r="DF96" s="146"/>
      <c r="DG96" s="144">
        <v>1</v>
      </c>
      <c r="DH96" s="145"/>
      <c r="DI96" s="145"/>
      <c r="DJ96" s="145"/>
      <c r="DK96" s="145"/>
      <c r="DL96" s="145"/>
      <c r="DM96" s="146"/>
      <c r="DN96" s="144">
        <v>0</v>
      </c>
      <c r="DO96" s="145"/>
      <c r="DP96" s="145"/>
      <c r="DQ96" s="145"/>
      <c r="DR96" s="145"/>
      <c r="DS96" s="145"/>
      <c r="DT96" s="146"/>
    </row>
    <row r="97" spans="1:124" s="19" customFormat="1" ht="29.25" customHeight="1">
      <c r="A97" s="306">
        <v>73</v>
      </c>
      <c r="B97" s="307"/>
      <c r="C97" s="308"/>
      <c r="D97" s="144" t="s">
        <v>386</v>
      </c>
      <c r="E97" s="145"/>
      <c r="F97" s="145"/>
      <c r="G97" s="145"/>
      <c r="H97" s="145"/>
      <c r="I97" s="145"/>
      <c r="J97" s="145"/>
      <c r="K97" s="145"/>
      <c r="L97" s="145"/>
      <c r="M97" s="145"/>
      <c r="N97" s="146"/>
      <c r="O97" s="309" t="s">
        <v>387</v>
      </c>
      <c r="P97" s="310"/>
      <c r="Q97" s="310"/>
      <c r="R97" s="310"/>
      <c r="S97" s="310"/>
      <c r="T97" s="310"/>
      <c r="U97" s="310"/>
      <c r="V97" s="310"/>
      <c r="W97" s="310"/>
      <c r="X97" s="310"/>
      <c r="Y97" s="311"/>
      <c r="Z97" s="312" t="s">
        <v>590</v>
      </c>
      <c r="AA97" s="313"/>
      <c r="AB97" s="313"/>
      <c r="AC97" s="313"/>
      <c r="AD97" s="313"/>
      <c r="AE97" s="313"/>
      <c r="AF97" s="313"/>
      <c r="AG97" s="313"/>
      <c r="AH97" s="313"/>
      <c r="AI97" s="313"/>
      <c r="AJ97" s="314"/>
      <c r="AK97" s="315" t="s">
        <v>612</v>
      </c>
      <c r="AL97" s="316"/>
      <c r="AM97" s="316"/>
      <c r="AN97" s="316"/>
      <c r="AO97" s="316"/>
      <c r="AP97" s="316"/>
      <c r="AQ97" s="317"/>
      <c r="AR97" s="144">
        <v>10</v>
      </c>
      <c r="AS97" s="145"/>
      <c r="AT97" s="145"/>
      <c r="AU97" s="145"/>
      <c r="AV97" s="145"/>
      <c r="AW97" s="146"/>
      <c r="AX97" s="318" t="s">
        <v>631</v>
      </c>
      <c r="AY97" s="319"/>
      <c r="AZ97" s="319"/>
      <c r="BA97" s="319"/>
      <c r="BB97" s="319"/>
      <c r="BC97" s="319"/>
      <c r="BD97" s="320"/>
      <c r="BE97" s="144">
        <v>0.4</v>
      </c>
      <c r="BF97" s="145"/>
      <c r="BG97" s="145"/>
      <c r="BH97" s="145"/>
      <c r="BI97" s="145"/>
      <c r="BJ97" s="145"/>
      <c r="BK97" s="146"/>
      <c r="BL97" s="74" t="s">
        <v>632</v>
      </c>
      <c r="BM97" s="144">
        <v>6</v>
      </c>
      <c r="BN97" s="145"/>
      <c r="BO97" s="145"/>
      <c r="BP97" s="145"/>
      <c r="BQ97" s="145"/>
      <c r="BR97" s="145"/>
      <c r="BS97" s="146"/>
      <c r="BT97" s="144">
        <v>0</v>
      </c>
      <c r="BU97" s="145"/>
      <c r="BV97" s="145"/>
      <c r="BW97" s="145"/>
      <c r="BX97" s="145"/>
      <c r="BY97" s="146"/>
      <c r="BZ97" s="144">
        <v>0</v>
      </c>
      <c r="CA97" s="145"/>
      <c r="CB97" s="145"/>
      <c r="CC97" s="145"/>
      <c r="CD97" s="145"/>
      <c r="CE97" s="146"/>
      <c r="CF97" s="144">
        <v>6</v>
      </c>
      <c r="CG97" s="145"/>
      <c r="CH97" s="145"/>
      <c r="CI97" s="145"/>
      <c r="CJ97" s="145"/>
      <c r="CK97" s="146"/>
      <c r="CL97" s="144">
        <v>0</v>
      </c>
      <c r="CM97" s="145"/>
      <c r="CN97" s="145"/>
      <c r="CO97" s="145"/>
      <c r="CP97" s="145"/>
      <c r="CQ97" s="145"/>
      <c r="CR97" s="146"/>
      <c r="CS97" s="144">
        <v>0</v>
      </c>
      <c r="CT97" s="145"/>
      <c r="CU97" s="145"/>
      <c r="CV97" s="145"/>
      <c r="CW97" s="145"/>
      <c r="CX97" s="145"/>
      <c r="CY97" s="146"/>
      <c r="CZ97" s="144">
        <v>0</v>
      </c>
      <c r="DA97" s="145"/>
      <c r="DB97" s="145"/>
      <c r="DC97" s="145"/>
      <c r="DD97" s="145"/>
      <c r="DE97" s="145"/>
      <c r="DF97" s="146"/>
      <c r="DG97" s="144">
        <v>6</v>
      </c>
      <c r="DH97" s="145"/>
      <c r="DI97" s="145"/>
      <c r="DJ97" s="145"/>
      <c r="DK97" s="145"/>
      <c r="DL97" s="145"/>
      <c r="DM97" s="146"/>
      <c r="DN97" s="144">
        <v>0</v>
      </c>
      <c r="DO97" s="145"/>
      <c r="DP97" s="145"/>
      <c r="DQ97" s="145"/>
      <c r="DR97" s="145"/>
      <c r="DS97" s="145"/>
      <c r="DT97" s="146"/>
    </row>
    <row r="98" spans="1:124" s="19" customFormat="1" ht="29.25" customHeight="1">
      <c r="A98" s="321">
        <v>74</v>
      </c>
      <c r="B98" s="322"/>
      <c r="C98" s="323"/>
      <c r="D98" s="144" t="s">
        <v>386</v>
      </c>
      <c r="E98" s="145"/>
      <c r="F98" s="145"/>
      <c r="G98" s="145"/>
      <c r="H98" s="145"/>
      <c r="I98" s="145"/>
      <c r="J98" s="145"/>
      <c r="K98" s="145"/>
      <c r="L98" s="145"/>
      <c r="M98" s="145"/>
      <c r="N98" s="146"/>
      <c r="O98" s="309" t="s">
        <v>387</v>
      </c>
      <c r="P98" s="310"/>
      <c r="Q98" s="310"/>
      <c r="R98" s="310"/>
      <c r="S98" s="310"/>
      <c r="T98" s="310"/>
      <c r="U98" s="310"/>
      <c r="V98" s="310"/>
      <c r="W98" s="310"/>
      <c r="X98" s="310"/>
      <c r="Y98" s="311"/>
      <c r="Z98" s="312" t="s">
        <v>590</v>
      </c>
      <c r="AA98" s="313"/>
      <c r="AB98" s="313"/>
      <c r="AC98" s="313"/>
      <c r="AD98" s="313"/>
      <c r="AE98" s="313"/>
      <c r="AF98" s="313"/>
      <c r="AG98" s="313"/>
      <c r="AH98" s="313"/>
      <c r="AI98" s="313"/>
      <c r="AJ98" s="314"/>
      <c r="AK98" s="315" t="s">
        <v>612</v>
      </c>
      <c r="AL98" s="316"/>
      <c r="AM98" s="316"/>
      <c r="AN98" s="316"/>
      <c r="AO98" s="316"/>
      <c r="AP98" s="316"/>
      <c r="AQ98" s="317"/>
      <c r="AR98" s="144">
        <v>10</v>
      </c>
      <c r="AS98" s="145"/>
      <c r="AT98" s="145"/>
      <c r="AU98" s="145"/>
      <c r="AV98" s="145"/>
      <c r="AW98" s="146"/>
      <c r="AX98" s="318" t="s">
        <v>12</v>
      </c>
      <c r="AY98" s="319"/>
      <c r="AZ98" s="319"/>
      <c r="BA98" s="319"/>
      <c r="BB98" s="319"/>
      <c r="BC98" s="319"/>
      <c r="BD98" s="320"/>
      <c r="BE98" s="144" t="s">
        <v>12</v>
      </c>
      <c r="BF98" s="145"/>
      <c r="BG98" s="145"/>
      <c r="BH98" s="145"/>
      <c r="BI98" s="145"/>
      <c r="BJ98" s="145"/>
      <c r="BK98" s="146"/>
      <c r="BL98" s="74" t="s">
        <v>637</v>
      </c>
      <c r="BM98" s="144">
        <v>1</v>
      </c>
      <c r="BN98" s="145"/>
      <c r="BO98" s="145"/>
      <c r="BP98" s="145"/>
      <c r="BQ98" s="145"/>
      <c r="BR98" s="145"/>
      <c r="BS98" s="146"/>
      <c r="BT98" s="144">
        <v>0</v>
      </c>
      <c r="BU98" s="145"/>
      <c r="BV98" s="145"/>
      <c r="BW98" s="145"/>
      <c r="BX98" s="145"/>
      <c r="BY98" s="146"/>
      <c r="BZ98" s="144">
        <v>0</v>
      </c>
      <c r="CA98" s="145"/>
      <c r="CB98" s="145"/>
      <c r="CC98" s="145"/>
      <c r="CD98" s="145"/>
      <c r="CE98" s="146"/>
      <c r="CF98" s="144">
        <v>1</v>
      </c>
      <c r="CG98" s="145"/>
      <c r="CH98" s="145"/>
      <c r="CI98" s="145"/>
      <c r="CJ98" s="145"/>
      <c r="CK98" s="146"/>
      <c r="CL98" s="144">
        <v>0</v>
      </c>
      <c r="CM98" s="145"/>
      <c r="CN98" s="145"/>
      <c r="CO98" s="145"/>
      <c r="CP98" s="145"/>
      <c r="CQ98" s="145"/>
      <c r="CR98" s="146"/>
      <c r="CS98" s="144">
        <v>0</v>
      </c>
      <c r="CT98" s="145"/>
      <c r="CU98" s="145"/>
      <c r="CV98" s="145"/>
      <c r="CW98" s="145"/>
      <c r="CX98" s="145"/>
      <c r="CY98" s="146"/>
      <c r="CZ98" s="144">
        <v>0</v>
      </c>
      <c r="DA98" s="145"/>
      <c r="DB98" s="145"/>
      <c r="DC98" s="145"/>
      <c r="DD98" s="145"/>
      <c r="DE98" s="145"/>
      <c r="DF98" s="146"/>
      <c r="DG98" s="144">
        <v>1</v>
      </c>
      <c r="DH98" s="145"/>
      <c r="DI98" s="145"/>
      <c r="DJ98" s="145"/>
      <c r="DK98" s="145"/>
      <c r="DL98" s="145"/>
      <c r="DM98" s="146"/>
      <c r="DN98" s="144">
        <v>0</v>
      </c>
      <c r="DO98" s="145"/>
      <c r="DP98" s="145"/>
      <c r="DQ98" s="145"/>
      <c r="DR98" s="145"/>
      <c r="DS98" s="145"/>
      <c r="DT98" s="146"/>
    </row>
    <row r="99" spans="1:124" s="19" customFormat="1" ht="29.25" customHeight="1">
      <c r="A99" s="306">
        <v>75</v>
      </c>
      <c r="B99" s="307"/>
      <c r="C99" s="308"/>
      <c r="D99" s="144" t="s">
        <v>386</v>
      </c>
      <c r="E99" s="145"/>
      <c r="F99" s="145"/>
      <c r="G99" s="145"/>
      <c r="H99" s="145"/>
      <c r="I99" s="145"/>
      <c r="J99" s="145"/>
      <c r="K99" s="145"/>
      <c r="L99" s="145"/>
      <c r="M99" s="145"/>
      <c r="N99" s="146"/>
      <c r="O99" s="309" t="s">
        <v>387</v>
      </c>
      <c r="P99" s="310"/>
      <c r="Q99" s="310"/>
      <c r="R99" s="310"/>
      <c r="S99" s="310"/>
      <c r="T99" s="310"/>
      <c r="U99" s="310"/>
      <c r="V99" s="310"/>
      <c r="W99" s="310"/>
      <c r="X99" s="310"/>
      <c r="Y99" s="311"/>
      <c r="Z99" s="312" t="s">
        <v>590</v>
      </c>
      <c r="AA99" s="313"/>
      <c r="AB99" s="313"/>
      <c r="AC99" s="313"/>
      <c r="AD99" s="313"/>
      <c r="AE99" s="313"/>
      <c r="AF99" s="313"/>
      <c r="AG99" s="313"/>
      <c r="AH99" s="313"/>
      <c r="AI99" s="313"/>
      <c r="AJ99" s="314"/>
      <c r="AK99" s="315" t="s">
        <v>612</v>
      </c>
      <c r="AL99" s="316"/>
      <c r="AM99" s="316"/>
      <c r="AN99" s="316"/>
      <c r="AO99" s="316"/>
      <c r="AP99" s="316"/>
      <c r="AQ99" s="317"/>
      <c r="AR99" s="144">
        <v>10</v>
      </c>
      <c r="AS99" s="145"/>
      <c r="AT99" s="145"/>
      <c r="AU99" s="145"/>
      <c r="AV99" s="145"/>
      <c r="AW99" s="146"/>
      <c r="AX99" s="318" t="s">
        <v>633</v>
      </c>
      <c r="AY99" s="319"/>
      <c r="AZ99" s="319"/>
      <c r="BA99" s="319"/>
      <c r="BB99" s="319"/>
      <c r="BC99" s="319"/>
      <c r="BD99" s="320"/>
      <c r="BE99" s="144">
        <v>0.4</v>
      </c>
      <c r="BF99" s="145"/>
      <c r="BG99" s="145"/>
      <c r="BH99" s="145"/>
      <c r="BI99" s="145"/>
      <c r="BJ99" s="145"/>
      <c r="BK99" s="146"/>
      <c r="BL99" s="74" t="s">
        <v>634</v>
      </c>
      <c r="BM99" s="144">
        <v>2</v>
      </c>
      <c r="BN99" s="145"/>
      <c r="BO99" s="145"/>
      <c r="BP99" s="145"/>
      <c r="BQ99" s="145"/>
      <c r="BR99" s="145"/>
      <c r="BS99" s="146"/>
      <c r="BT99" s="144">
        <v>0</v>
      </c>
      <c r="BU99" s="145"/>
      <c r="BV99" s="145"/>
      <c r="BW99" s="145"/>
      <c r="BX99" s="145"/>
      <c r="BY99" s="146"/>
      <c r="BZ99" s="144">
        <v>0</v>
      </c>
      <c r="CA99" s="145"/>
      <c r="CB99" s="145"/>
      <c r="CC99" s="145"/>
      <c r="CD99" s="145"/>
      <c r="CE99" s="146"/>
      <c r="CF99" s="144">
        <v>2</v>
      </c>
      <c r="CG99" s="145"/>
      <c r="CH99" s="145"/>
      <c r="CI99" s="145"/>
      <c r="CJ99" s="145"/>
      <c r="CK99" s="146"/>
      <c r="CL99" s="144">
        <v>0</v>
      </c>
      <c r="CM99" s="145"/>
      <c r="CN99" s="145"/>
      <c r="CO99" s="145"/>
      <c r="CP99" s="145"/>
      <c r="CQ99" s="145"/>
      <c r="CR99" s="146"/>
      <c r="CS99" s="144">
        <v>0</v>
      </c>
      <c r="CT99" s="145"/>
      <c r="CU99" s="145"/>
      <c r="CV99" s="145"/>
      <c r="CW99" s="145"/>
      <c r="CX99" s="145"/>
      <c r="CY99" s="146"/>
      <c r="CZ99" s="144">
        <v>0</v>
      </c>
      <c r="DA99" s="145"/>
      <c r="DB99" s="145"/>
      <c r="DC99" s="145"/>
      <c r="DD99" s="145"/>
      <c r="DE99" s="145"/>
      <c r="DF99" s="146"/>
      <c r="DG99" s="144">
        <v>2</v>
      </c>
      <c r="DH99" s="145"/>
      <c r="DI99" s="145"/>
      <c r="DJ99" s="145"/>
      <c r="DK99" s="145"/>
      <c r="DL99" s="145"/>
      <c r="DM99" s="146"/>
      <c r="DN99" s="144">
        <v>0</v>
      </c>
      <c r="DO99" s="145"/>
      <c r="DP99" s="145"/>
      <c r="DQ99" s="145"/>
      <c r="DR99" s="145"/>
      <c r="DS99" s="145"/>
      <c r="DT99" s="146"/>
    </row>
    <row r="100" spans="1:124" s="19" customFormat="1" ht="29.25" customHeight="1">
      <c r="A100" s="306">
        <v>76</v>
      </c>
      <c r="B100" s="307"/>
      <c r="C100" s="308"/>
      <c r="D100" s="144" t="s">
        <v>386</v>
      </c>
      <c r="E100" s="145"/>
      <c r="F100" s="145"/>
      <c r="G100" s="145"/>
      <c r="H100" s="145"/>
      <c r="I100" s="145"/>
      <c r="J100" s="145"/>
      <c r="K100" s="145"/>
      <c r="L100" s="145"/>
      <c r="M100" s="145"/>
      <c r="N100" s="146"/>
      <c r="O100" s="309" t="s">
        <v>387</v>
      </c>
      <c r="P100" s="310"/>
      <c r="Q100" s="310"/>
      <c r="R100" s="310"/>
      <c r="S100" s="310"/>
      <c r="T100" s="310"/>
      <c r="U100" s="310"/>
      <c r="V100" s="310"/>
      <c r="W100" s="310"/>
      <c r="X100" s="310"/>
      <c r="Y100" s="311"/>
      <c r="Z100" s="312" t="s">
        <v>590</v>
      </c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4"/>
      <c r="AK100" s="315" t="s">
        <v>638</v>
      </c>
      <c r="AL100" s="316"/>
      <c r="AM100" s="316"/>
      <c r="AN100" s="316"/>
      <c r="AO100" s="316"/>
      <c r="AP100" s="316"/>
      <c r="AQ100" s="317"/>
      <c r="AR100" s="144">
        <v>10</v>
      </c>
      <c r="AS100" s="145"/>
      <c r="AT100" s="145"/>
      <c r="AU100" s="145"/>
      <c r="AV100" s="145"/>
      <c r="AW100" s="146"/>
      <c r="AX100" s="318" t="s">
        <v>639</v>
      </c>
      <c r="AY100" s="319"/>
      <c r="AZ100" s="319"/>
      <c r="BA100" s="319"/>
      <c r="BB100" s="319"/>
      <c r="BC100" s="319"/>
      <c r="BD100" s="320"/>
      <c r="BE100" s="144">
        <v>0.4</v>
      </c>
      <c r="BF100" s="145"/>
      <c r="BG100" s="145"/>
      <c r="BH100" s="145"/>
      <c r="BI100" s="145"/>
      <c r="BJ100" s="145"/>
      <c r="BK100" s="146"/>
      <c r="BL100" s="74" t="s">
        <v>640</v>
      </c>
      <c r="BM100" s="144">
        <v>3</v>
      </c>
      <c r="BN100" s="145"/>
      <c r="BO100" s="145"/>
      <c r="BP100" s="145"/>
      <c r="BQ100" s="145"/>
      <c r="BR100" s="145"/>
      <c r="BS100" s="146"/>
      <c r="BT100" s="144">
        <v>0</v>
      </c>
      <c r="BU100" s="145"/>
      <c r="BV100" s="145"/>
      <c r="BW100" s="145"/>
      <c r="BX100" s="145"/>
      <c r="BY100" s="146"/>
      <c r="BZ100" s="144">
        <v>0</v>
      </c>
      <c r="CA100" s="145"/>
      <c r="CB100" s="145"/>
      <c r="CC100" s="145"/>
      <c r="CD100" s="145"/>
      <c r="CE100" s="146"/>
      <c r="CF100" s="144">
        <v>3</v>
      </c>
      <c r="CG100" s="145"/>
      <c r="CH100" s="145"/>
      <c r="CI100" s="145"/>
      <c r="CJ100" s="145"/>
      <c r="CK100" s="146"/>
      <c r="CL100" s="144">
        <v>0</v>
      </c>
      <c r="CM100" s="145"/>
      <c r="CN100" s="145"/>
      <c r="CO100" s="145"/>
      <c r="CP100" s="145"/>
      <c r="CQ100" s="145"/>
      <c r="CR100" s="146"/>
      <c r="CS100" s="144">
        <v>0</v>
      </c>
      <c r="CT100" s="145"/>
      <c r="CU100" s="145"/>
      <c r="CV100" s="145"/>
      <c r="CW100" s="145"/>
      <c r="CX100" s="145"/>
      <c r="CY100" s="146"/>
      <c r="CZ100" s="144">
        <v>0</v>
      </c>
      <c r="DA100" s="145"/>
      <c r="DB100" s="145"/>
      <c r="DC100" s="145"/>
      <c r="DD100" s="145"/>
      <c r="DE100" s="145"/>
      <c r="DF100" s="146"/>
      <c r="DG100" s="144">
        <v>3</v>
      </c>
      <c r="DH100" s="145"/>
      <c r="DI100" s="145"/>
      <c r="DJ100" s="145"/>
      <c r="DK100" s="145"/>
      <c r="DL100" s="145"/>
      <c r="DM100" s="146"/>
      <c r="DN100" s="144">
        <v>0</v>
      </c>
      <c r="DO100" s="145"/>
      <c r="DP100" s="145"/>
      <c r="DQ100" s="145"/>
      <c r="DR100" s="145"/>
      <c r="DS100" s="145"/>
      <c r="DT100" s="146"/>
    </row>
    <row r="101" spans="1:124" s="19" customFormat="1" ht="29.25" customHeight="1">
      <c r="A101" s="321">
        <v>77</v>
      </c>
      <c r="B101" s="322"/>
      <c r="C101" s="323"/>
      <c r="D101" s="144" t="s">
        <v>386</v>
      </c>
      <c r="E101" s="145"/>
      <c r="F101" s="145"/>
      <c r="G101" s="145"/>
      <c r="H101" s="145"/>
      <c r="I101" s="145"/>
      <c r="J101" s="145"/>
      <c r="K101" s="145"/>
      <c r="L101" s="145"/>
      <c r="M101" s="145"/>
      <c r="N101" s="146"/>
      <c r="O101" s="309" t="s">
        <v>387</v>
      </c>
      <c r="P101" s="310"/>
      <c r="Q101" s="310"/>
      <c r="R101" s="310"/>
      <c r="S101" s="310"/>
      <c r="T101" s="310"/>
      <c r="U101" s="310"/>
      <c r="V101" s="310"/>
      <c r="W101" s="310"/>
      <c r="X101" s="310"/>
      <c r="Y101" s="311"/>
      <c r="Z101" s="312" t="s">
        <v>590</v>
      </c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14"/>
      <c r="AK101" s="315" t="s">
        <v>638</v>
      </c>
      <c r="AL101" s="316"/>
      <c r="AM101" s="316"/>
      <c r="AN101" s="316"/>
      <c r="AO101" s="316"/>
      <c r="AP101" s="316"/>
      <c r="AQ101" s="317"/>
      <c r="AR101" s="144">
        <v>10</v>
      </c>
      <c r="AS101" s="145"/>
      <c r="AT101" s="145"/>
      <c r="AU101" s="145"/>
      <c r="AV101" s="145"/>
      <c r="AW101" s="146"/>
      <c r="AX101" s="318" t="s">
        <v>641</v>
      </c>
      <c r="AY101" s="319"/>
      <c r="AZ101" s="319"/>
      <c r="BA101" s="319"/>
      <c r="BB101" s="319"/>
      <c r="BC101" s="319"/>
      <c r="BD101" s="320"/>
      <c r="BE101" s="144">
        <v>0.4</v>
      </c>
      <c r="BF101" s="145"/>
      <c r="BG101" s="145"/>
      <c r="BH101" s="145"/>
      <c r="BI101" s="145"/>
      <c r="BJ101" s="145"/>
      <c r="BK101" s="146"/>
      <c r="BL101" s="74" t="s">
        <v>642</v>
      </c>
      <c r="BM101" s="144">
        <v>2</v>
      </c>
      <c r="BN101" s="145"/>
      <c r="BO101" s="145"/>
      <c r="BP101" s="145"/>
      <c r="BQ101" s="145"/>
      <c r="BR101" s="145"/>
      <c r="BS101" s="146"/>
      <c r="BT101" s="144">
        <v>0</v>
      </c>
      <c r="BU101" s="145"/>
      <c r="BV101" s="145"/>
      <c r="BW101" s="145"/>
      <c r="BX101" s="145"/>
      <c r="BY101" s="146"/>
      <c r="BZ101" s="144">
        <v>0</v>
      </c>
      <c r="CA101" s="145"/>
      <c r="CB101" s="145"/>
      <c r="CC101" s="145"/>
      <c r="CD101" s="145"/>
      <c r="CE101" s="146"/>
      <c r="CF101" s="144">
        <v>2</v>
      </c>
      <c r="CG101" s="145"/>
      <c r="CH101" s="145"/>
      <c r="CI101" s="145"/>
      <c r="CJ101" s="145"/>
      <c r="CK101" s="146"/>
      <c r="CL101" s="144">
        <v>0</v>
      </c>
      <c r="CM101" s="145"/>
      <c r="CN101" s="145"/>
      <c r="CO101" s="145"/>
      <c r="CP101" s="145"/>
      <c r="CQ101" s="145"/>
      <c r="CR101" s="146"/>
      <c r="CS101" s="144">
        <v>0</v>
      </c>
      <c r="CT101" s="145"/>
      <c r="CU101" s="145"/>
      <c r="CV101" s="145"/>
      <c r="CW101" s="145"/>
      <c r="CX101" s="145"/>
      <c r="CY101" s="146"/>
      <c r="CZ101" s="144">
        <v>0</v>
      </c>
      <c r="DA101" s="145"/>
      <c r="DB101" s="145"/>
      <c r="DC101" s="145"/>
      <c r="DD101" s="145"/>
      <c r="DE101" s="145"/>
      <c r="DF101" s="146"/>
      <c r="DG101" s="144">
        <v>2</v>
      </c>
      <c r="DH101" s="145"/>
      <c r="DI101" s="145"/>
      <c r="DJ101" s="145"/>
      <c r="DK101" s="145"/>
      <c r="DL101" s="145"/>
      <c r="DM101" s="146"/>
      <c r="DN101" s="144">
        <v>0</v>
      </c>
      <c r="DO101" s="145"/>
      <c r="DP101" s="145"/>
      <c r="DQ101" s="145"/>
      <c r="DR101" s="145"/>
      <c r="DS101" s="145"/>
      <c r="DT101" s="146"/>
    </row>
    <row r="102" spans="1:124" s="19" customFormat="1" ht="29.25" customHeight="1">
      <c r="A102" s="306">
        <v>78</v>
      </c>
      <c r="B102" s="307"/>
      <c r="C102" s="308"/>
      <c r="D102" s="144" t="s">
        <v>386</v>
      </c>
      <c r="E102" s="145"/>
      <c r="F102" s="145"/>
      <c r="G102" s="145"/>
      <c r="H102" s="145"/>
      <c r="I102" s="145"/>
      <c r="J102" s="145"/>
      <c r="K102" s="145"/>
      <c r="L102" s="145"/>
      <c r="M102" s="145"/>
      <c r="N102" s="146"/>
      <c r="O102" s="309" t="s">
        <v>387</v>
      </c>
      <c r="P102" s="310"/>
      <c r="Q102" s="310"/>
      <c r="R102" s="310"/>
      <c r="S102" s="310"/>
      <c r="T102" s="310"/>
      <c r="U102" s="310"/>
      <c r="V102" s="310"/>
      <c r="W102" s="310"/>
      <c r="X102" s="310"/>
      <c r="Y102" s="311"/>
      <c r="Z102" s="312" t="s">
        <v>590</v>
      </c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4"/>
      <c r="AK102" s="315" t="s">
        <v>638</v>
      </c>
      <c r="AL102" s="316"/>
      <c r="AM102" s="316"/>
      <c r="AN102" s="316"/>
      <c r="AO102" s="316"/>
      <c r="AP102" s="316"/>
      <c r="AQ102" s="317"/>
      <c r="AR102" s="144">
        <v>10</v>
      </c>
      <c r="AS102" s="145"/>
      <c r="AT102" s="145"/>
      <c r="AU102" s="145"/>
      <c r="AV102" s="145"/>
      <c r="AW102" s="146"/>
      <c r="AX102" s="318" t="s">
        <v>643</v>
      </c>
      <c r="AY102" s="319"/>
      <c r="AZ102" s="319"/>
      <c r="BA102" s="319"/>
      <c r="BB102" s="319"/>
      <c r="BC102" s="319"/>
      <c r="BD102" s="320"/>
      <c r="BE102" s="144">
        <v>0.4</v>
      </c>
      <c r="BF102" s="145"/>
      <c r="BG102" s="145"/>
      <c r="BH102" s="145"/>
      <c r="BI102" s="145"/>
      <c r="BJ102" s="145"/>
      <c r="BK102" s="146"/>
      <c r="BL102" s="74" t="s">
        <v>644</v>
      </c>
      <c r="BM102" s="144">
        <v>1</v>
      </c>
      <c r="BN102" s="145"/>
      <c r="BO102" s="145"/>
      <c r="BP102" s="145"/>
      <c r="BQ102" s="145"/>
      <c r="BR102" s="145"/>
      <c r="BS102" s="146"/>
      <c r="BT102" s="144">
        <v>0</v>
      </c>
      <c r="BU102" s="145"/>
      <c r="BV102" s="145"/>
      <c r="BW102" s="145"/>
      <c r="BX102" s="145"/>
      <c r="BY102" s="146"/>
      <c r="BZ102" s="144">
        <v>0</v>
      </c>
      <c r="CA102" s="145"/>
      <c r="CB102" s="145"/>
      <c r="CC102" s="145"/>
      <c r="CD102" s="145"/>
      <c r="CE102" s="146"/>
      <c r="CF102" s="144">
        <v>1</v>
      </c>
      <c r="CG102" s="145"/>
      <c r="CH102" s="145"/>
      <c r="CI102" s="145"/>
      <c r="CJ102" s="145"/>
      <c r="CK102" s="146"/>
      <c r="CL102" s="144">
        <v>0</v>
      </c>
      <c r="CM102" s="145"/>
      <c r="CN102" s="145"/>
      <c r="CO102" s="145"/>
      <c r="CP102" s="145"/>
      <c r="CQ102" s="145"/>
      <c r="CR102" s="146"/>
      <c r="CS102" s="144">
        <v>0</v>
      </c>
      <c r="CT102" s="145"/>
      <c r="CU102" s="145"/>
      <c r="CV102" s="145"/>
      <c r="CW102" s="145"/>
      <c r="CX102" s="145"/>
      <c r="CY102" s="146"/>
      <c r="CZ102" s="144">
        <v>0</v>
      </c>
      <c r="DA102" s="145"/>
      <c r="DB102" s="145"/>
      <c r="DC102" s="145"/>
      <c r="DD102" s="145"/>
      <c r="DE102" s="145"/>
      <c r="DF102" s="146"/>
      <c r="DG102" s="144">
        <v>1</v>
      </c>
      <c r="DH102" s="145"/>
      <c r="DI102" s="145"/>
      <c r="DJ102" s="145"/>
      <c r="DK102" s="145"/>
      <c r="DL102" s="145"/>
      <c r="DM102" s="146"/>
      <c r="DN102" s="144">
        <v>0</v>
      </c>
      <c r="DO102" s="145"/>
      <c r="DP102" s="145"/>
      <c r="DQ102" s="145"/>
      <c r="DR102" s="145"/>
      <c r="DS102" s="145"/>
      <c r="DT102" s="146"/>
    </row>
    <row r="103" spans="1:124" s="19" customFormat="1" ht="29.25" customHeight="1">
      <c r="A103" s="306">
        <v>79</v>
      </c>
      <c r="B103" s="307"/>
      <c r="C103" s="308"/>
      <c r="D103" s="144" t="s">
        <v>386</v>
      </c>
      <c r="E103" s="145"/>
      <c r="F103" s="145"/>
      <c r="G103" s="145"/>
      <c r="H103" s="145"/>
      <c r="I103" s="145"/>
      <c r="J103" s="145"/>
      <c r="K103" s="145"/>
      <c r="L103" s="145"/>
      <c r="M103" s="145"/>
      <c r="N103" s="146"/>
      <c r="O103" s="309" t="s">
        <v>387</v>
      </c>
      <c r="P103" s="310"/>
      <c r="Q103" s="310"/>
      <c r="R103" s="310"/>
      <c r="S103" s="310"/>
      <c r="T103" s="310"/>
      <c r="U103" s="310"/>
      <c r="V103" s="310"/>
      <c r="W103" s="310"/>
      <c r="X103" s="310"/>
      <c r="Y103" s="311"/>
      <c r="Z103" s="312" t="s">
        <v>590</v>
      </c>
      <c r="AA103" s="313"/>
      <c r="AB103" s="313"/>
      <c r="AC103" s="313"/>
      <c r="AD103" s="313"/>
      <c r="AE103" s="313"/>
      <c r="AF103" s="313"/>
      <c r="AG103" s="313"/>
      <c r="AH103" s="313"/>
      <c r="AI103" s="313"/>
      <c r="AJ103" s="314"/>
      <c r="AK103" s="315" t="s">
        <v>638</v>
      </c>
      <c r="AL103" s="316"/>
      <c r="AM103" s="316"/>
      <c r="AN103" s="316"/>
      <c r="AO103" s="316"/>
      <c r="AP103" s="316"/>
      <c r="AQ103" s="317"/>
      <c r="AR103" s="144">
        <v>10</v>
      </c>
      <c r="AS103" s="145"/>
      <c r="AT103" s="145"/>
      <c r="AU103" s="145"/>
      <c r="AV103" s="145"/>
      <c r="AW103" s="146"/>
      <c r="AX103" s="318" t="s">
        <v>645</v>
      </c>
      <c r="AY103" s="319"/>
      <c r="AZ103" s="319"/>
      <c r="BA103" s="319"/>
      <c r="BB103" s="319"/>
      <c r="BC103" s="319"/>
      <c r="BD103" s="320"/>
      <c r="BE103" s="144">
        <v>0.4</v>
      </c>
      <c r="BF103" s="145"/>
      <c r="BG103" s="145"/>
      <c r="BH103" s="145"/>
      <c r="BI103" s="145"/>
      <c r="BJ103" s="145"/>
      <c r="BK103" s="146"/>
      <c r="BL103" s="74" t="s">
        <v>646</v>
      </c>
      <c r="BM103" s="144">
        <v>1</v>
      </c>
      <c r="BN103" s="145"/>
      <c r="BO103" s="145"/>
      <c r="BP103" s="145"/>
      <c r="BQ103" s="145"/>
      <c r="BR103" s="145"/>
      <c r="BS103" s="146"/>
      <c r="BT103" s="144">
        <v>0</v>
      </c>
      <c r="BU103" s="145"/>
      <c r="BV103" s="145"/>
      <c r="BW103" s="145"/>
      <c r="BX103" s="145"/>
      <c r="BY103" s="146"/>
      <c r="BZ103" s="144">
        <v>0</v>
      </c>
      <c r="CA103" s="145"/>
      <c r="CB103" s="145"/>
      <c r="CC103" s="145"/>
      <c r="CD103" s="145"/>
      <c r="CE103" s="146"/>
      <c r="CF103" s="144">
        <v>1</v>
      </c>
      <c r="CG103" s="145"/>
      <c r="CH103" s="145"/>
      <c r="CI103" s="145"/>
      <c r="CJ103" s="145"/>
      <c r="CK103" s="146"/>
      <c r="CL103" s="144">
        <v>0</v>
      </c>
      <c r="CM103" s="145"/>
      <c r="CN103" s="145"/>
      <c r="CO103" s="145"/>
      <c r="CP103" s="145"/>
      <c r="CQ103" s="145"/>
      <c r="CR103" s="146"/>
      <c r="CS103" s="144">
        <v>0</v>
      </c>
      <c r="CT103" s="145"/>
      <c r="CU103" s="145"/>
      <c r="CV103" s="145"/>
      <c r="CW103" s="145"/>
      <c r="CX103" s="145"/>
      <c r="CY103" s="146"/>
      <c r="CZ103" s="144">
        <v>0</v>
      </c>
      <c r="DA103" s="145"/>
      <c r="DB103" s="145"/>
      <c r="DC103" s="145"/>
      <c r="DD103" s="145"/>
      <c r="DE103" s="145"/>
      <c r="DF103" s="146"/>
      <c r="DG103" s="144">
        <v>1</v>
      </c>
      <c r="DH103" s="145"/>
      <c r="DI103" s="145"/>
      <c r="DJ103" s="145"/>
      <c r="DK103" s="145"/>
      <c r="DL103" s="145"/>
      <c r="DM103" s="146"/>
      <c r="DN103" s="144">
        <v>0</v>
      </c>
      <c r="DO103" s="145"/>
      <c r="DP103" s="145"/>
      <c r="DQ103" s="145"/>
      <c r="DR103" s="145"/>
      <c r="DS103" s="145"/>
      <c r="DT103" s="146"/>
    </row>
    <row r="104" spans="1:124" s="19" customFormat="1" ht="29.25" customHeight="1">
      <c r="A104" s="321">
        <v>80</v>
      </c>
      <c r="B104" s="322"/>
      <c r="C104" s="323"/>
      <c r="D104" s="144" t="s">
        <v>386</v>
      </c>
      <c r="E104" s="145"/>
      <c r="F104" s="145"/>
      <c r="G104" s="145"/>
      <c r="H104" s="145"/>
      <c r="I104" s="145"/>
      <c r="J104" s="145"/>
      <c r="K104" s="145"/>
      <c r="L104" s="145"/>
      <c r="M104" s="145"/>
      <c r="N104" s="146"/>
      <c r="O104" s="309" t="s">
        <v>387</v>
      </c>
      <c r="P104" s="310"/>
      <c r="Q104" s="310"/>
      <c r="R104" s="310"/>
      <c r="S104" s="310"/>
      <c r="T104" s="310"/>
      <c r="U104" s="310"/>
      <c r="V104" s="310"/>
      <c r="W104" s="310"/>
      <c r="X104" s="310"/>
      <c r="Y104" s="311"/>
      <c r="Z104" s="312" t="s">
        <v>590</v>
      </c>
      <c r="AA104" s="313"/>
      <c r="AB104" s="313"/>
      <c r="AC104" s="313"/>
      <c r="AD104" s="313"/>
      <c r="AE104" s="313"/>
      <c r="AF104" s="313"/>
      <c r="AG104" s="313"/>
      <c r="AH104" s="313"/>
      <c r="AI104" s="313"/>
      <c r="AJ104" s="314"/>
      <c r="AK104" s="315" t="s">
        <v>638</v>
      </c>
      <c r="AL104" s="316"/>
      <c r="AM104" s="316"/>
      <c r="AN104" s="316"/>
      <c r="AO104" s="316"/>
      <c r="AP104" s="316"/>
      <c r="AQ104" s="317"/>
      <c r="AR104" s="144">
        <v>10</v>
      </c>
      <c r="AS104" s="145"/>
      <c r="AT104" s="145"/>
      <c r="AU104" s="145"/>
      <c r="AV104" s="145"/>
      <c r="AW104" s="146"/>
      <c r="AX104" s="318" t="s">
        <v>647</v>
      </c>
      <c r="AY104" s="319"/>
      <c r="AZ104" s="319"/>
      <c r="BA104" s="319"/>
      <c r="BB104" s="319"/>
      <c r="BC104" s="319"/>
      <c r="BD104" s="320"/>
      <c r="BE104" s="144">
        <v>0.4</v>
      </c>
      <c r="BF104" s="145"/>
      <c r="BG104" s="145"/>
      <c r="BH104" s="145"/>
      <c r="BI104" s="145"/>
      <c r="BJ104" s="145"/>
      <c r="BK104" s="146"/>
      <c r="BL104" s="74" t="s">
        <v>648</v>
      </c>
      <c r="BM104" s="144">
        <v>3</v>
      </c>
      <c r="BN104" s="145"/>
      <c r="BO104" s="145"/>
      <c r="BP104" s="145"/>
      <c r="BQ104" s="145"/>
      <c r="BR104" s="145"/>
      <c r="BS104" s="146"/>
      <c r="BT104" s="144">
        <v>0</v>
      </c>
      <c r="BU104" s="145"/>
      <c r="BV104" s="145"/>
      <c r="BW104" s="145"/>
      <c r="BX104" s="145"/>
      <c r="BY104" s="146"/>
      <c r="BZ104" s="144">
        <v>0</v>
      </c>
      <c r="CA104" s="145"/>
      <c r="CB104" s="145"/>
      <c r="CC104" s="145"/>
      <c r="CD104" s="145"/>
      <c r="CE104" s="146"/>
      <c r="CF104" s="144">
        <v>3</v>
      </c>
      <c r="CG104" s="145"/>
      <c r="CH104" s="145"/>
      <c r="CI104" s="145"/>
      <c r="CJ104" s="145"/>
      <c r="CK104" s="146"/>
      <c r="CL104" s="144">
        <v>0</v>
      </c>
      <c r="CM104" s="145"/>
      <c r="CN104" s="145"/>
      <c r="CO104" s="145"/>
      <c r="CP104" s="145"/>
      <c r="CQ104" s="145"/>
      <c r="CR104" s="146"/>
      <c r="CS104" s="144">
        <v>0</v>
      </c>
      <c r="CT104" s="145"/>
      <c r="CU104" s="145"/>
      <c r="CV104" s="145"/>
      <c r="CW104" s="145"/>
      <c r="CX104" s="145"/>
      <c r="CY104" s="146"/>
      <c r="CZ104" s="144">
        <v>0</v>
      </c>
      <c r="DA104" s="145"/>
      <c r="DB104" s="145"/>
      <c r="DC104" s="145"/>
      <c r="DD104" s="145"/>
      <c r="DE104" s="145"/>
      <c r="DF104" s="146"/>
      <c r="DG104" s="144">
        <v>3</v>
      </c>
      <c r="DH104" s="145"/>
      <c r="DI104" s="145"/>
      <c r="DJ104" s="145"/>
      <c r="DK104" s="145"/>
      <c r="DL104" s="145"/>
      <c r="DM104" s="146"/>
      <c r="DN104" s="144">
        <v>0</v>
      </c>
      <c r="DO104" s="145"/>
      <c r="DP104" s="145"/>
      <c r="DQ104" s="145"/>
      <c r="DR104" s="145"/>
      <c r="DS104" s="145"/>
      <c r="DT104" s="146"/>
    </row>
    <row r="105" spans="1:124" s="19" customFormat="1" ht="29.25" customHeight="1">
      <c r="A105" s="306">
        <v>81</v>
      </c>
      <c r="B105" s="307"/>
      <c r="C105" s="308"/>
      <c r="D105" s="144" t="s">
        <v>386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6"/>
      <c r="O105" s="309" t="s">
        <v>387</v>
      </c>
      <c r="P105" s="310"/>
      <c r="Q105" s="310"/>
      <c r="R105" s="310"/>
      <c r="S105" s="310"/>
      <c r="T105" s="310"/>
      <c r="U105" s="310"/>
      <c r="V105" s="310"/>
      <c r="W105" s="310"/>
      <c r="X105" s="310"/>
      <c r="Y105" s="311"/>
      <c r="Z105" s="312" t="s">
        <v>590</v>
      </c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4"/>
      <c r="AK105" s="315" t="s">
        <v>638</v>
      </c>
      <c r="AL105" s="316"/>
      <c r="AM105" s="316"/>
      <c r="AN105" s="316"/>
      <c r="AO105" s="316"/>
      <c r="AP105" s="316"/>
      <c r="AQ105" s="317"/>
      <c r="AR105" s="144">
        <v>10</v>
      </c>
      <c r="AS105" s="145"/>
      <c r="AT105" s="145"/>
      <c r="AU105" s="145"/>
      <c r="AV105" s="145"/>
      <c r="AW105" s="146"/>
      <c r="AX105" s="318" t="s">
        <v>649</v>
      </c>
      <c r="AY105" s="319"/>
      <c r="AZ105" s="319"/>
      <c r="BA105" s="319"/>
      <c r="BB105" s="319"/>
      <c r="BC105" s="319"/>
      <c r="BD105" s="320"/>
      <c r="BE105" s="144">
        <v>0.4</v>
      </c>
      <c r="BF105" s="145"/>
      <c r="BG105" s="145"/>
      <c r="BH105" s="145"/>
      <c r="BI105" s="145"/>
      <c r="BJ105" s="145"/>
      <c r="BK105" s="146"/>
      <c r="BL105" s="74" t="s">
        <v>650</v>
      </c>
      <c r="BM105" s="144">
        <v>2</v>
      </c>
      <c r="BN105" s="145"/>
      <c r="BO105" s="145"/>
      <c r="BP105" s="145"/>
      <c r="BQ105" s="145"/>
      <c r="BR105" s="145"/>
      <c r="BS105" s="146"/>
      <c r="BT105" s="144">
        <v>0</v>
      </c>
      <c r="BU105" s="145"/>
      <c r="BV105" s="145"/>
      <c r="BW105" s="145"/>
      <c r="BX105" s="145"/>
      <c r="BY105" s="146"/>
      <c r="BZ105" s="144">
        <v>0</v>
      </c>
      <c r="CA105" s="145"/>
      <c r="CB105" s="145"/>
      <c r="CC105" s="145"/>
      <c r="CD105" s="145"/>
      <c r="CE105" s="146"/>
      <c r="CF105" s="144">
        <v>2</v>
      </c>
      <c r="CG105" s="145"/>
      <c r="CH105" s="145"/>
      <c r="CI105" s="145"/>
      <c r="CJ105" s="145"/>
      <c r="CK105" s="146"/>
      <c r="CL105" s="144">
        <v>0</v>
      </c>
      <c r="CM105" s="145"/>
      <c r="CN105" s="145"/>
      <c r="CO105" s="145"/>
      <c r="CP105" s="145"/>
      <c r="CQ105" s="145"/>
      <c r="CR105" s="146"/>
      <c r="CS105" s="144">
        <v>0</v>
      </c>
      <c r="CT105" s="145"/>
      <c r="CU105" s="145"/>
      <c r="CV105" s="145"/>
      <c r="CW105" s="145"/>
      <c r="CX105" s="145"/>
      <c r="CY105" s="146"/>
      <c r="CZ105" s="144">
        <v>0</v>
      </c>
      <c r="DA105" s="145"/>
      <c r="DB105" s="145"/>
      <c r="DC105" s="145"/>
      <c r="DD105" s="145"/>
      <c r="DE105" s="145"/>
      <c r="DF105" s="146"/>
      <c r="DG105" s="144">
        <v>2</v>
      </c>
      <c r="DH105" s="145"/>
      <c r="DI105" s="145"/>
      <c r="DJ105" s="145"/>
      <c r="DK105" s="145"/>
      <c r="DL105" s="145"/>
      <c r="DM105" s="146"/>
      <c r="DN105" s="144">
        <v>0</v>
      </c>
      <c r="DO105" s="145"/>
      <c r="DP105" s="145"/>
      <c r="DQ105" s="145"/>
      <c r="DR105" s="145"/>
      <c r="DS105" s="145"/>
      <c r="DT105" s="146"/>
    </row>
    <row r="106" spans="1:124" s="19" customFormat="1" ht="29.25" customHeight="1">
      <c r="A106" s="306">
        <v>82</v>
      </c>
      <c r="B106" s="307"/>
      <c r="C106" s="308"/>
      <c r="D106" s="144" t="s">
        <v>386</v>
      </c>
      <c r="E106" s="145"/>
      <c r="F106" s="145"/>
      <c r="G106" s="145"/>
      <c r="H106" s="145"/>
      <c r="I106" s="145"/>
      <c r="J106" s="145"/>
      <c r="K106" s="145"/>
      <c r="L106" s="145"/>
      <c r="M106" s="145"/>
      <c r="N106" s="146"/>
      <c r="O106" s="309" t="s">
        <v>387</v>
      </c>
      <c r="P106" s="310"/>
      <c r="Q106" s="310"/>
      <c r="R106" s="310"/>
      <c r="S106" s="310"/>
      <c r="T106" s="310"/>
      <c r="U106" s="310"/>
      <c r="V106" s="310"/>
      <c r="W106" s="310"/>
      <c r="X106" s="310"/>
      <c r="Y106" s="311"/>
      <c r="Z106" s="312" t="s">
        <v>590</v>
      </c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4"/>
      <c r="AK106" s="315" t="s">
        <v>638</v>
      </c>
      <c r="AL106" s="316"/>
      <c r="AM106" s="316"/>
      <c r="AN106" s="316"/>
      <c r="AO106" s="316"/>
      <c r="AP106" s="316"/>
      <c r="AQ106" s="317"/>
      <c r="AR106" s="144">
        <v>10</v>
      </c>
      <c r="AS106" s="145"/>
      <c r="AT106" s="145"/>
      <c r="AU106" s="145"/>
      <c r="AV106" s="145"/>
      <c r="AW106" s="146"/>
      <c r="AX106" s="318" t="s">
        <v>651</v>
      </c>
      <c r="AY106" s="319"/>
      <c r="AZ106" s="319"/>
      <c r="BA106" s="319"/>
      <c r="BB106" s="319"/>
      <c r="BC106" s="319"/>
      <c r="BD106" s="320"/>
      <c r="BE106" s="144">
        <v>0.4</v>
      </c>
      <c r="BF106" s="145"/>
      <c r="BG106" s="145"/>
      <c r="BH106" s="145"/>
      <c r="BI106" s="145"/>
      <c r="BJ106" s="145"/>
      <c r="BK106" s="146"/>
      <c r="BL106" s="74" t="s">
        <v>652</v>
      </c>
      <c r="BM106" s="144">
        <v>1</v>
      </c>
      <c r="BN106" s="145"/>
      <c r="BO106" s="145"/>
      <c r="BP106" s="145"/>
      <c r="BQ106" s="145"/>
      <c r="BR106" s="145"/>
      <c r="BS106" s="146"/>
      <c r="BT106" s="144">
        <v>0</v>
      </c>
      <c r="BU106" s="145"/>
      <c r="BV106" s="145"/>
      <c r="BW106" s="145"/>
      <c r="BX106" s="145"/>
      <c r="BY106" s="146"/>
      <c r="BZ106" s="144">
        <v>0</v>
      </c>
      <c r="CA106" s="145"/>
      <c r="CB106" s="145"/>
      <c r="CC106" s="145"/>
      <c r="CD106" s="145"/>
      <c r="CE106" s="146"/>
      <c r="CF106" s="144">
        <v>1</v>
      </c>
      <c r="CG106" s="145"/>
      <c r="CH106" s="145"/>
      <c r="CI106" s="145"/>
      <c r="CJ106" s="145"/>
      <c r="CK106" s="146"/>
      <c r="CL106" s="144">
        <v>0</v>
      </c>
      <c r="CM106" s="145"/>
      <c r="CN106" s="145"/>
      <c r="CO106" s="145"/>
      <c r="CP106" s="145"/>
      <c r="CQ106" s="145"/>
      <c r="CR106" s="146"/>
      <c r="CS106" s="144">
        <v>0</v>
      </c>
      <c r="CT106" s="145"/>
      <c r="CU106" s="145"/>
      <c r="CV106" s="145"/>
      <c r="CW106" s="145"/>
      <c r="CX106" s="145"/>
      <c r="CY106" s="146"/>
      <c r="CZ106" s="144">
        <v>0</v>
      </c>
      <c r="DA106" s="145"/>
      <c r="DB106" s="145"/>
      <c r="DC106" s="145"/>
      <c r="DD106" s="145"/>
      <c r="DE106" s="145"/>
      <c r="DF106" s="146"/>
      <c r="DG106" s="144">
        <v>1</v>
      </c>
      <c r="DH106" s="145"/>
      <c r="DI106" s="145"/>
      <c r="DJ106" s="145"/>
      <c r="DK106" s="145"/>
      <c r="DL106" s="145"/>
      <c r="DM106" s="146"/>
      <c r="DN106" s="144">
        <v>0</v>
      </c>
      <c r="DO106" s="145"/>
      <c r="DP106" s="145"/>
      <c r="DQ106" s="145"/>
      <c r="DR106" s="145"/>
      <c r="DS106" s="145"/>
      <c r="DT106" s="146"/>
    </row>
    <row r="107" spans="1:124" s="19" customFormat="1" ht="29.25" customHeight="1">
      <c r="A107" s="321">
        <v>83</v>
      </c>
      <c r="B107" s="322"/>
      <c r="C107" s="323"/>
      <c r="D107" s="144" t="s">
        <v>386</v>
      </c>
      <c r="E107" s="145"/>
      <c r="F107" s="145"/>
      <c r="G107" s="145"/>
      <c r="H107" s="145"/>
      <c r="I107" s="145"/>
      <c r="J107" s="145"/>
      <c r="K107" s="145"/>
      <c r="L107" s="145"/>
      <c r="M107" s="145"/>
      <c r="N107" s="146"/>
      <c r="O107" s="309" t="s">
        <v>387</v>
      </c>
      <c r="P107" s="310"/>
      <c r="Q107" s="310"/>
      <c r="R107" s="310"/>
      <c r="S107" s="310"/>
      <c r="T107" s="310"/>
      <c r="U107" s="310"/>
      <c r="V107" s="310"/>
      <c r="W107" s="310"/>
      <c r="X107" s="310"/>
      <c r="Y107" s="311"/>
      <c r="Z107" s="312" t="s">
        <v>590</v>
      </c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4"/>
      <c r="AK107" s="315" t="s">
        <v>638</v>
      </c>
      <c r="AL107" s="316"/>
      <c r="AM107" s="316"/>
      <c r="AN107" s="316"/>
      <c r="AO107" s="316"/>
      <c r="AP107" s="316"/>
      <c r="AQ107" s="317"/>
      <c r="AR107" s="144">
        <v>10</v>
      </c>
      <c r="AS107" s="145"/>
      <c r="AT107" s="145"/>
      <c r="AU107" s="145"/>
      <c r="AV107" s="145"/>
      <c r="AW107" s="146"/>
      <c r="AX107" s="318" t="s">
        <v>653</v>
      </c>
      <c r="AY107" s="319"/>
      <c r="AZ107" s="319"/>
      <c r="BA107" s="319"/>
      <c r="BB107" s="319"/>
      <c r="BC107" s="319"/>
      <c r="BD107" s="320"/>
      <c r="BE107" s="144">
        <v>0.4</v>
      </c>
      <c r="BF107" s="145"/>
      <c r="BG107" s="145"/>
      <c r="BH107" s="145"/>
      <c r="BI107" s="145"/>
      <c r="BJ107" s="145"/>
      <c r="BK107" s="146"/>
      <c r="BL107" s="74" t="s">
        <v>654</v>
      </c>
      <c r="BM107" s="144">
        <v>1</v>
      </c>
      <c r="BN107" s="145"/>
      <c r="BO107" s="145"/>
      <c r="BP107" s="145"/>
      <c r="BQ107" s="145"/>
      <c r="BR107" s="145"/>
      <c r="BS107" s="146"/>
      <c r="BT107" s="144">
        <v>0</v>
      </c>
      <c r="BU107" s="145"/>
      <c r="BV107" s="145"/>
      <c r="BW107" s="145"/>
      <c r="BX107" s="145"/>
      <c r="BY107" s="146"/>
      <c r="BZ107" s="144">
        <v>0</v>
      </c>
      <c r="CA107" s="145"/>
      <c r="CB107" s="145"/>
      <c r="CC107" s="145"/>
      <c r="CD107" s="145"/>
      <c r="CE107" s="146"/>
      <c r="CF107" s="144">
        <v>1</v>
      </c>
      <c r="CG107" s="145"/>
      <c r="CH107" s="145"/>
      <c r="CI107" s="145"/>
      <c r="CJ107" s="145"/>
      <c r="CK107" s="146"/>
      <c r="CL107" s="144">
        <v>0</v>
      </c>
      <c r="CM107" s="145"/>
      <c r="CN107" s="145"/>
      <c r="CO107" s="145"/>
      <c r="CP107" s="145"/>
      <c r="CQ107" s="145"/>
      <c r="CR107" s="146"/>
      <c r="CS107" s="144">
        <v>0</v>
      </c>
      <c r="CT107" s="145"/>
      <c r="CU107" s="145"/>
      <c r="CV107" s="145"/>
      <c r="CW107" s="145"/>
      <c r="CX107" s="145"/>
      <c r="CY107" s="146"/>
      <c r="CZ107" s="144">
        <v>0</v>
      </c>
      <c r="DA107" s="145"/>
      <c r="DB107" s="145"/>
      <c r="DC107" s="145"/>
      <c r="DD107" s="145"/>
      <c r="DE107" s="145"/>
      <c r="DF107" s="146"/>
      <c r="DG107" s="144">
        <v>1</v>
      </c>
      <c r="DH107" s="145"/>
      <c r="DI107" s="145"/>
      <c r="DJ107" s="145"/>
      <c r="DK107" s="145"/>
      <c r="DL107" s="145"/>
      <c r="DM107" s="146"/>
      <c r="DN107" s="144">
        <v>0</v>
      </c>
      <c r="DO107" s="145"/>
      <c r="DP107" s="145"/>
      <c r="DQ107" s="145"/>
      <c r="DR107" s="145"/>
      <c r="DS107" s="145"/>
      <c r="DT107" s="146"/>
    </row>
    <row r="108" spans="1:124" s="19" customFormat="1" ht="29.25" customHeight="1">
      <c r="A108" s="306">
        <v>84</v>
      </c>
      <c r="B108" s="307"/>
      <c r="C108" s="308"/>
      <c r="D108" s="144" t="s">
        <v>386</v>
      </c>
      <c r="E108" s="145"/>
      <c r="F108" s="145"/>
      <c r="G108" s="145"/>
      <c r="H108" s="145"/>
      <c r="I108" s="145"/>
      <c r="J108" s="145"/>
      <c r="K108" s="145"/>
      <c r="L108" s="145"/>
      <c r="M108" s="145"/>
      <c r="N108" s="146"/>
      <c r="O108" s="309" t="s">
        <v>387</v>
      </c>
      <c r="P108" s="310"/>
      <c r="Q108" s="310"/>
      <c r="R108" s="310"/>
      <c r="S108" s="310"/>
      <c r="T108" s="310"/>
      <c r="U108" s="310"/>
      <c r="V108" s="310"/>
      <c r="W108" s="310"/>
      <c r="X108" s="310"/>
      <c r="Y108" s="311"/>
      <c r="Z108" s="312" t="s">
        <v>590</v>
      </c>
      <c r="AA108" s="313"/>
      <c r="AB108" s="313"/>
      <c r="AC108" s="313"/>
      <c r="AD108" s="313"/>
      <c r="AE108" s="313"/>
      <c r="AF108" s="313"/>
      <c r="AG108" s="313"/>
      <c r="AH108" s="313"/>
      <c r="AI108" s="313"/>
      <c r="AJ108" s="314"/>
      <c r="AK108" s="315" t="s">
        <v>638</v>
      </c>
      <c r="AL108" s="316"/>
      <c r="AM108" s="316"/>
      <c r="AN108" s="316"/>
      <c r="AO108" s="316"/>
      <c r="AP108" s="316"/>
      <c r="AQ108" s="317"/>
      <c r="AR108" s="144">
        <v>10</v>
      </c>
      <c r="AS108" s="145"/>
      <c r="AT108" s="145"/>
      <c r="AU108" s="145"/>
      <c r="AV108" s="145"/>
      <c r="AW108" s="146"/>
      <c r="AX108" s="318" t="s">
        <v>655</v>
      </c>
      <c r="AY108" s="319"/>
      <c r="AZ108" s="319"/>
      <c r="BA108" s="319"/>
      <c r="BB108" s="319"/>
      <c r="BC108" s="319"/>
      <c r="BD108" s="320"/>
      <c r="BE108" s="144">
        <v>0.4</v>
      </c>
      <c r="BF108" s="145"/>
      <c r="BG108" s="145"/>
      <c r="BH108" s="145"/>
      <c r="BI108" s="145"/>
      <c r="BJ108" s="145"/>
      <c r="BK108" s="146"/>
      <c r="BL108" s="74" t="s">
        <v>656</v>
      </c>
      <c r="BM108" s="144">
        <v>1</v>
      </c>
      <c r="BN108" s="145"/>
      <c r="BO108" s="145"/>
      <c r="BP108" s="145"/>
      <c r="BQ108" s="145"/>
      <c r="BR108" s="145"/>
      <c r="BS108" s="146"/>
      <c r="BT108" s="144">
        <v>0</v>
      </c>
      <c r="BU108" s="145"/>
      <c r="BV108" s="145"/>
      <c r="BW108" s="145"/>
      <c r="BX108" s="145"/>
      <c r="BY108" s="146"/>
      <c r="BZ108" s="144">
        <v>0</v>
      </c>
      <c r="CA108" s="145"/>
      <c r="CB108" s="145"/>
      <c r="CC108" s="145"/>
      <c r="CD108" s="145"/>
      <c r="CE108" s="146"/>
      <c r="CF108" s="144">
        <v>1</v>
      </c>
      <c r="CG108" s="145"/>
      <c r="CH108" s="145"/>
      <c r="CI108" s="145"/>
      <c r="CJ108" s="145"/>
      <c r="CK108" s="146"/>
      <c r="CL108" s="144">
        <v>0</v>
      </c>
      <c r="CM108" s="145"/>
      <c r="CN108" s="145"/>
      <c r="CO108" s="145"/>
      <c r="CP108" s="145"/>
      <c r="CQ108" s="145"/>
      <c r="CR108" s="146"/>
      <c r="CS108" s="144">
        <v>0</v>
      </c>
      <c r="CT108" s="145"/>
      <c r="CU108" s="145"/>
      <c r="CV108" s="145"/>
      <c r="CW108" s="145"/>
      <c r="CX108" s="145"/>
      <c r="CY108" s="146"/>
      <c r="CZ108" s="144">
        <v>0</v>
      </c>
      <c r="DA108" s="145"/>
      <c r="DB108" s="145"/>
      <c r="DC108" s="145"/>
      <c r="DD108" s="145"/>
      <c r="DE108" s="145"/>
      <c r="DF108" s="146"/>
      <c r="DG108" s="144">
        <v>1</v>
      </c>
      <c r="DH108" s="145"/>
      <c r="DI108" s="145"/>
      <c r="DJ108" s="145"/>
      <c r="DK108" s="145"/>
      <c r="DL108" s="145"/>
      <c r="DM108" s="146"/>
      <c r="DN108" s="144">
        <v>0</v>
      </c>
      <c r="DO108" s="145"/>
      <c r="DP108" s="145"/>
      <c r="DQ108" s="145"/>
      <c r="DR108" s="145"/>
      <c r="DS108" s="145"/>
      <c r="DT108" s="146"/>
    </row>
    <row r="109" spans="1:124" s="19" customFormat="1" ht="29.25" customHeight="1">
      <c r="A109" s="306">
        <v>85</v>
      </c>
      <c r="B109" s="307"/>
      <c r="C109" s="308"/>
      <c r="D109" s="144" t="s">
        <v>386</v>
      </c>
      <c r="E109" s="145"/>
      <c r="F109" s="145"/>
      <c r="G109" s="145"/>
      <c r="H109" s="145"/>
      <c r="I109" s="145"/>
      <c r="J109" s="145"/>
      <c r="K109" s="145"/>
      <c r="L109" s="145"/>
      <c r="M109" s="145"/>
      <c r="N109" s="146"/>
      <c r="O109" s="309" t="s">
        <v>387</v>
      </c>
      <c r="P109" s="310"/>
      <c r="Q109" s="310"/>
      <c r="R109" s="310"/>
      <c r="S109" s="310"/>
      <c r="T109" s="310"/>
      <c r="U109" s="310"/>
      <c r="V109" s="310"/>
      <c r="W109" s="310"/>
      <c r="X109" s="310"/>
      <c r="Y109" s="311"/>
      <c r="Z109" s="312" t="s">
        <v>590</v>
      </c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4"/>
      <c r="AK109" s="315" t="s">
        <v>638</v>
      </c>
      <c r="AL109" s="316"/>
      <c r="AM109" s="316"/>
      <c r="AN109" s="316"/>
      <c r="AO109" s="316"/>
      <c r="AP109" s="316"/>
      <c r="AQ109" s="317"/>
      <c r="AR109" s="144">
        <v>10</v>
      </c>
      <c r="AS109" s="145"/>
      <c r="AT109" s="145"/>
      <c r="AU109" s="145"/>
      <c r="AV109" s="145"/>
      <c r="AW109" s="146"/>
      <c r="AX109" s="318" t="s">
        <v>12</v>
      </c>
      <c r="AY109" s="319"/>
      <c r="AZ109" s="319"/>
      <c r="BA109" s="319"/>
      <c r="BB109" s="319"/>
      <c r="BC109" s="319"/>
      <c r="BD109" s="320"/>
      <c r="BE109" s="144" t="s">
        <v>12</v>
      </c>
      <c r="BF109" s="145"/>
      <c r="BG109" s="145"/>
      <c r="BH109" s="145"/>
      <c r="BI109" s="145"/>
      <c r="BJ109" s="145"/>
      <c r="BK109" s="146"/>
      <c r="BL109" s="74" t="s">
        <v>838</v>
      </c>
      <c r="BM109" s="144">
        <v>2</v>
      </c>
      <c r="BN109" s="145"/>
      <c r="BO109" s="145"/>
      <c r="BP109" s="145"/>
      <c r="BQ109" s="145"/>
      <c r="BR109" s="145"/>
      <c r="BS109" s="146"/>
      <c r="BT109" s="144">
        <v>0</v>
      </c>
      <c r="BU109" s="145"/>
      <c r="BV109" s="145"/>
      <c r="BW109" s="145"/>
      <c r="BX109" s="145"/>
      <c r="BY109" s="146"/>
      <c r="BZ109" s="144">
        <v>2</v>
      </c>
      <c r="CA109" s="145"/>
      <c r="CB109" s="145"/>
      <c r="CC109" s="145"/>
      <c r="CD109" s="145"/>
      <c r="CE109" s="146"/>
      <c r="CF109" s="144">
        <v>0</v>
      </c>
      <c r="CG109" s="145"/>
      <c r="CH109" s="145"/>
      <c r="CI109" s="145"/>
      <c r="CJ109" s="145"/>
      <c r="CK109" s="146"/>
      <c r="CL109" s="144">
        <v>0</v>
      </c>
      <c r="CM109" s="145"/>
      <c r="CN109" s="145"/>
      <c r="CO109" s="145"/>
      <c r="CP109" s="145"/>
      <c r="CQ109" s="145"/>
      <c r="CR109" s="146"/>
      <c r="CS109" s="144">
        <v>0</v>
      </c>
      <c r="CT109" s="145"/>
      <c r="CU109" s="145"/>
      <c r="CV109" s="145"/>
      <c r="CW109" s="145"/>
      <c r="CX109" s="145"/>
      <c r="CY109" s="146"/>
      <c r="CZ109" s="144">
        <v>0</v>
      </c>
      <c r="DA109" s="145"/>
      <c r="DB109" s="145"/>
      <c r="DC109" s="145"/>
      <c r="DD109" s="145"/>
      <c r="DE109" s="145"/>
      <c r="DF109" s="146"/>
      <c r="DG109" s="144">
        <v>2</v>
      </c>
      <c r="DH109" s="145"/>
      <c r="DI109" s="145"/>
      <c r="DJ109" s="145"/>
      <c r="DK109" s="145"/>
      <c r="DL109" s="145"/>
      <c r="DM109" s="146"/>
      <c r="DN109" s="144">
        <v>0</v>
      </c>
      <c r="DO109" s="145"/>
      <c r="DP109" s="145"/>
      <c r="DQ109" s="145"/>
      <c r="DR109" s="145"/>
      <c r="DS109" s="145"/>
      <c r="DT109" s="146"/>
    </row>
    <row r="110" spans="1:124" s="19" customFormat="1" ht="29.25" customHeight="1">
      <c r="A110" s="321">
        <v>86</v>
      </c>
      <c r="B110" s="322"/>
      <c r="C110" s="323"/>
      <c r="D110" s="144" t="s">
        <v>386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6"/>
      <c r="O110" s="309" t="s">
        <v>387</v>
      </c>
      <c r="P110" s="310"/>
      <c r="Q110" s="310"/>
      <c r="R110" s="310"/>
      <c r="S110" s="310"/>
      <c r="T110" s="310"/>
      <c r="U110" s="310"/>
      <c r="V110" s="310"/>
      <c r="W110" s="310"/>
      <c r="X110" s="310"/>
      <c r="Y110" s="311"/>
      <c r="Z110" s="312" t="s">
        <v>590</v>
      </c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4"/>
      <c r="AK110" s="315" t="s">
        <v>657</v>
      </c>
      <c r="AL110" s="316"/>
      <c r="AM110" s="316"/>
      <c r="AN110" s="316"/>
      <c r="AO110" s="316"/>
      <c r="AP110" s="316"/>
      <c r="AQ110" s="317"/>
      <c r="AR110" s="144">
        <v>10</v>
      </c>
      <c r="AS110" s="145"/>
      <c r="AT110" s="145"/>
      <c r="AU110" s="145"/>
      <c r="AV110" s="145"/>
      <c r="AW110" s="146"/>
      <c r="AX110" s="318" t="s">
        <v>658</v>
      </c>
      <c r="AY110" s="319"/>
      <c r="AZ110" s="319"/>
      <c r="BA110" s="319"/>
      <c r="BB110" s="319"/>
      <c r="BC110" s="319"/>
      <c r="BD110" s="320"/>
      <c r="BE110" s="144">
        <v>0.4</v>
      </c>
      <c r="BF110" s="145"/>
      <c r="BG110" s="145"/>
      <c r="BH110" s="145"/>
      <c r="BI110" s="145"/>
      <c r="BJ110" s="145"/>
      <c r="BK110" s="146"/>
      <c r="BL110" s="74" t="s">
        <v>659</v>
      </c>
      <c r="BM110" s="144">
        <v>2</v>
      </c>
      <c r="BN110" s="145"/>
      <c r="BO110" s="145"/>
      <c r="BP110" s="145"/>
      <c r="BQ110" s="145"/>
      <c r="BR110" s="145"/>
      <c r="BS110" s="146"/>
      <c r="BT110" s="144">
        <v>0</v>
      </c>
      <c r="BU110" s="145"/>
      <c r="BV110" s="145"/>
      <c r="BW110" s="145"/>
      <c r="BX110" s="145"/>
      <c r="BY110" s="146"/>
      <c r="BZ110" s="144">
        <v>0</v>
      </c>
      <c r="CA110" s="145"/>
      <c r="CB110" s="145"/>
      <c r="CC110" s="145"/>
      <c r="CD110" s="145"/>
      <c r="CE110" s="146"/>
      <c r="CF110" s="144">
        <v>2</v>
      </c>
      <c r="CG110" s="145"/>
      <c r="CH110" s="145"/>
      <c r="CI110" s="145"/>
      <c r="CJ110" s="145"/>
      <c r="CK110" s="146"/>
      <c r="CL110" s="144">
        <v>0</v>
      </c>
      <c r="CM110" s="145"/>
      <c r="CN110" s="145"/>
      <c r="CO110" s="145"/>
      <c r="CP110" s="145"/>
      <c r="CQ110" s="145"/>
      <c r="CR110" s="146"/>
      <c r="CS110" s="144">
        <v>0</v>
      </c>
      <c r="CT110" s="145"/>
      <c r="CU110" s="145"/>
      <c r="CV110" s="145"/>
      <c r="CW110" s="145"/>
      <c r="CX110" s="145"/>
      <c r="CY110" s="146"/>
      <c r="CZ110" s="144">
        <v>0</v>
      </c>
      <c r="DA110" s="145"/>
      <c r="DB110" s="145"/>
      <c r="DC110" s="145"/>
      <c r="DD110" s="145"/>
      <c r="DE110" s="145"/>
      <c r="DF110" s="146"/>
      <c r="DG110" s="144">
        <v>2</v>
      </c>
      <c r="DH110" s="145"/>
      <c r="DI110" s="145"/>
      <c r="DJ110" s="145"/>
      <c r="DK110" s="145"/>
      <c r="DL110" s="145"/>
      <c r="DM110" s="146"/>
      <c r="DN110" s="144">
        <v>0</v>
      </c>
      <c r="DO110" s="145"/>
      <c r="DP110" s="145"/>
      <c r="DQ110" s="145"/>
      <c r="DR110" s="145"/>
      <c r="DS110" s="145"/>
      <c r="DT110" s="146"/>
    </row>
    <row r="111" spans="1:124" s="19" customFormat="1" ht="29.25" customHeight="1">
      <c r="A111" s="306">
        <v>87</v>
      </c>
      <c r="B111" s="307"/>
      <c r="C111" s="308"/>
      <c r="D111" s="144" t="s">
        <v>386</v>
      </c>
      <c r="E111" s="145"/>
      <c r="F111" s="145"/>
      <c r="G111" s="145"/>
      <c r="H111" s="145"/>
      <c r="I111" s="145"/>
      <c r="J111" s="145"/>
      <c r="K111" s="145"/>
      <c r="L111" s="145"/>
      <c r="M111" s="145"/>
      <c r="N111" s="146"/>
      <c r="O111" s="309" t="s">
        <v>387</v>
      </c>
      <c r="P111" s="310"/>
      <c r="Q111" s="310"/>
      <c r="R111" s="310"/>
      <c r="S111" s="310"/>
      <c r="T111" s="310"/>
      <c r="U111" s="310"/>
      <c r="V111" s="310"/>
      <c r="W111" s="310"/>
      <c r="X111" s="310"/>
      <c r="Y111" s="311"/>
      <c r="Z111" s="312" t="s">
        <v>590</v>
      </c>
      <c r="AA111" s="313"/>
      <c r="AB111" s="313"/>
      <c r="AC111" s="313"/>
      <c r="AD111" s="313"/>
      <c r="AE111" s="313"/>
      <c r="AF111" s="313"/>
      <c r="AG111" s="313"/>
      <c r="AH111" s="313"/>
      <c r="AI111" s="313"/>
      <c r="AJ111" s="314"/>
      <c r="AK111" s="315" t="s">
        <v>657</v>
      </c>
      <c r="AL111" s="316"/>
      <c r="AM111" s="316"/>
      <c r="AN111" s="316"/>
      <c r="AO111" s="316"/>
      <c r="AP111" s="316"/>
      <c r="AQ111" s="317"/>
      <c r="AR111" s="144">
        <v>10</v>
      </c>
      <c r="AS111" s="145"/>
      <c r="AT111" s="145"/>
      <c r="AU111" s="145"/>
      <c r="AV111" s="145"/>
      <c r="AW111" s="146"/>
      <c r="AX111" s="318" t="s">
        <v>660</v>
      </c>
      <c r="AY111" s="319"/>
      <c r="AZ111" s="319"/>
      <c r="BA111" s="319"/>
      <c r="BB111" s="319"/>
      <c r="BC111" s="319"/>
      <c r="BD111" s="320"/>
      <c r="BE111" s="144">
        <v>0.4</v>
      </c>
      <c r="BF111" s="145"/>
      <c r="BG111" s="145"/>
      <c r="BH111" s="145"/>
      <c r="BI111" s="145"/>
      <c r="BJ111" s="145"/>
      <c r="BK111" s="146"/>
      <c r="BL111" s="74" t="s">
        <v>661</v>
      </c>
      <c r="BM111" s="144">
        <v>1</v>
      </c>
      <c r="BN111" s="145"/>
      <c r="BO111" s="145"/>
      <c r="BP111" s="145"/>
      <c r="BQ111" s="145"/>
      <c r="BR111" s="145"/>
      <c r="BS111" s="146"/>
      <c r="BT111" s="144">
        <v>0</v>
      </c>
      <c r="BU111" s="145"/>
      <c r="BV111" s="145"/>
      <c r="BW111" s="145"/>
      <c r="BX111" s="145"/>
      <c r="BY111" s="146"/>
      <c r="BZ111" s="144">
        <v>0</v>
      </c>
      <c r="CA111" s="145"/>
      <c r="CB111" s="145"/>
      <c r="CC111" s="145"/>
      <c r="CD111" s="145"/>
      <c r="CE111" s="146"/>
      <c r="CF111" s="144">
        <v>1</v>
      </c>
      <c r="CG111" s="145"/>
      <c r="CH111" s="145"/>
      <c r="CI111" s="145"/>
      <c r="CJ111" s="145"/>
      <c r="CK111" s="146"/>
      <c r="CL111" s="144">
        <v>0</v>
      </c>
      <c r="CM111" s="145"/>
      <c r="CN111" s="145"/>
      <c r="CO111" s="145"/>
      <c r="CP111" s="145"/>
      <c r="CQ111" s="145"/>
      <c r="CR111" s="146"/>
      <c r="CS111" s="144">
        <v>0</v>
      </c>
      <c r="CT111" s="145"/>
      <c r="CU111" s="145"/>
      <c r="CV111" s="145"/>
      <c r="CW111" s="145"/>
      <c r="CX111" s="145"/>
      <c r="CY111" s="146"/>
      <c r="CZ111" s="144">
        <v>0</v>
      </c>
      <c r="DA111" s="145"/>
      <c r="DB111" s="145"/>
      <c r="DC111" s="145"/>
      <c r="DD111" s="145"/>
      <c r="DE111" s="145"/>
      <c r="DF111" s="146"/>
      <c r="DG111" s="144">
        <v>1</v>
      </c>
      <c r="DH111" s="145"/>
      <c r="DI111" s="145"/>
      <c r="DJ111" s="145"/>
      <c r="DK111" s="145"/>
      <c r="DL111" s="145"/>
      <c r="DM111" s="146"/>
      <c r="DN111" s="144">
        <v>0</v>
      </c>
      <c r="DO111" s="145"/>
      <c r="DP111" s="145"/>
      <c r="DQ111" s="145"/>
      <c r="DR111" s="145"/>
      <c r="DS111" s="145"/>
      <c r="DT111" s="146"/>
    </row>
    <row r="112" spans="1:124" s="19" customFormat="1" ht="29.25" customHeight="1">
      <c r="A112" s="306">
        <v>88</v>
      </c>
      <c r="B112" s="307"/>
      <c r="C112" s="308"/>
      <c r="D112" s="144" t="s">
        <v>386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6"/>
      <c r="O112" s="309" t="s">
        <v>387</v>
      </c>
      <c r="P112" s="310"/>
      <c r="Q112" s="310"/>
      <c r="R112" s="310"/>
      <c r="S112" s="310"/>
      <c r="T112" s="310"/>
      <c r="U112" s="310"/>
      <c r="V112" s="310"/>
      <c r="W112" s="310"/>
      <c r="X112" s="310"/>
      <c r="Y112" s="311"/>
      <c r="Z112" s="312" t="s">
        <v>590</v>
      </c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14"/>
      <c r="AK112" s="315" t="s">
        <v>657</v>
      </c>
      <c r="AL112" s="316"/>
      <c r="AM112" s="316"/>
      <c r="AN112" s="316"/>
      <c r="AO112" s="316"/>
      <c r="AP112" s="316"/>
      <c r="AQ112" s="317"/>
      <c r="AR112" s="144">
        <v>10</v>
      </c>
      <c r="AS112" s="145"/>
      <c r="AT112" s="145"/>
      <c r="AU112" s="145"/>
      <c r="AV112" s="145"/>
      <c r="AW112" s="146"/>
      <c r="AX112" s="318" t="s">
        <v>662</v>
      </c>
      <c r="AY112" s="319"/>
      <c r="AZ112" s="319"/>
      <c r="BA112" s="319"/>
      <c r="BB112" s="319"/>
      <c r="BC112" s="319"/>
      <c r="BD112" s="320"/>
      <c r="BE112" s="144">
        <v>0.4</v>
      </c>
      <c r="BF112" s="145"/>
      <c r="BG112" s="145"/>
      <c r="BH112" s="145"/>
      <c r="BI112" s="145"/>
      <c r="BJ112" s="145"/>
      <c r="BK112" s="146"/>
      <c r="BL112" s="74" t="s">
        <v>663</v>
      </c>
      <c r="BM112" s="144">
        <v>4</v>
      </c>
      <c r="BN112" s="145"/>
      <c r="BO112" s="145"/>
      <c r="BP112" s="145"/>
      <c r="BQ112" s="145"/>
      <c r="BR112" s="145"/>
      <c r="BS112" s="146"/>
      <c r="BT112" s="144">
        <v>0</v>
      </c>
      <c r="BU112" s="145"/>
      <c r="BV112" s="145"/>
      <c r="BW112" s="145"/>
      <c r="BX112" s="145"/>
      <c r="BY112" s="146"/>
      <c r="BZ112" s="144">
        <v>0</v>
      </c>
      <c r="CA112" s="145"/>
      <c r="CB112" s="145"/>
      <c r="CC112" s="145"/>
      <c r="CD112" s="145"/>
      <c r="CE112" s="146"/>
      <c r="CF112" s="144">
        <v>4</v>
      </c>
      <c r="CG112" s="145"/>
      <c r="CH112" s="145"/>
      <c r="CI112" s="145"/>
      <c r="CJ112" s="145"/>
      <c r="CK112" s="146"/>
      <c r="CL112" s="144">
        <v>0</v>
      </c>
      <c r="CM112" s="145"/>
      <c r="CN112" s="145"/>
      <c r="CO112" s="145"/>
      <c r="CP112" s="145"/>
      <c r="CQ112" s="145"/>
      <c r="CR112" s="146"/>
      <c r="CS112" s="144">
        <v>0</v>
      </c>
      <c r="CT112" s="145"/>
      <c r="CU112" s="145"/>
      <c r="CV112" s="145"/>
      <c r="CW112" s="145"/>
      <c r="CX112" s="145"/>
      <c r="CY112" s="146"/>
      <c r="CZ112" s="144">
        <v>0</v>
      </c>
      <c r="DA112" s="145"/>
      <c r="DB112" s="145"/>
      <c r="DC112" s="145"/>
      <c r="DD112" s="145"/>
      <c r="DE112" s="145"/>
      <c r="DF112" s="146"/>
      <c r="DG112" s="144">
        <v>4</v>
      </c>
      <c r="DH112" s="145"/>
      <c r="DI112" s="145"/>
      <c r="DJ112" s="145"/>
      <c r="DK112" s="145"/>
      <c r="DL112" s="145"/>
      <c r="DM112" s="146"/>
      <c r="DN112" s="144">
        <v>0</v>
      </c>
      <c r="DO112" s="145"/>
      <c r="DP112" s="145"/>
      <c r="DQ112" s="145"/>
      <c r="DR112" s="145"/>
      <c r="DS112" s="145"/>
      <c r="DT112" s="146"/>
    </row>
    <row r="113" spans="1:125" s="19" customFormat="1" ht="29.25" customHeight="1">
      <c r="A113" s="321">
        <v>89</v>
      </c>
      <c r="B113" s="322"/>
      <c r="C113" s="323"/>
      <c r="D113" s="144" t="s">
        <v>386</v>
      </c>
      <c r="E113" s="145"/>
      <c r="F113" s="145"/>
      <c r="G113" s="145"/>
      <c r="H113" s="145"/>
      <c r="I113" s="145"/>
      <c r="J113" s="145"/>
      <c r="K113" s="145"/>
      <c r="L113" s="145"/>
      <c r="M113" s="145"/>
      <c r="N113" s="146"/>
      <c r="O113" s="309" t="s">
        <v>387</v>
      </c>
      <c r="P113" s="310"/>
      <c r="Q113" s="310"/>
      <c r="R113" s="310"/>
      <c r="S113" s="310"/>
      <c r="T113" s="310"/>
      <c r="U113" s="310"/>
      <c r="V113" s="310"/>
      <c r="W113" s="310"/>
      <c r="X113" s="310"/>
      <c r="Y113" s="311"/>
      <c r="Z113" s="312" t="s">
        <v>590</v>
      </c>
      <c r="AA113" s="313"/>
      <c r="AB113" s="313"/>
      <c r="AC113" s="313"/>
      <c r="AD113" s="313"/>
      <c r="AE113" s="313"/>
      <c r="AF113" s="313"/>
      <c r="AG113" s="313"/>
      <c r="AH113" s="313"/>
      <c r="AI113" s="313"/>
      <c r="AJ113" s="314"/>
      <c r="AK113" s="315" t="s">
        <v>657</v>
      </c>
      <c r="AL113" s="316"/>
      <c r="AM113" s="316"/>
      <c r="AN113" s="316"/>
      <c r="AO113" s="316"/>
      <c r="AP113" s="316"/>
      <c r="AQ113" s="317"/>
      <c r="AR113" s="144">
        <v>10</v>
      </c>
      <c r="AS113" s="145"/>
      <c r="AT113" s="145"/>
      <c r="AU113" s="145"/>
      <c r="AV113" s="145"/>
      <c r="AW113" s="146"/>
      <c r="AX113" s="318" t="s">
        <v>664</v>
      </c>
      <c r="AY113" s="319"/>
      <c r="AZ113" s="319"/>
      <c r="BA113" s="319"/>
      <c r="BB113" s="319"/>
      <c r="BC113" s="319"/>
      <c r="BD113" s="320"/>
      <c r="BE113" s="144">
        <v>0.4</v>
      </c>
      <c r="BF113" s="145"/>
      <c r="BG113" s="145"/>
      <c r="BH113" s="145"/>
      <c r="BI113" s="145"/>
      <c r="BJ113" s="145"/>
      <c r="BK113" s="146"/>
      <c r="BL113" s="74" t="s">
        <v>847</v>
      </c>
      <c r="BM113" s="144">
        <v>9</v>
      </c>
      <c r="BN113" s="145"/>
      <c r="BO113" s="145"/>
      <c r="BP113" s="145"/>
      <c r="BQ113" s="145"/>
      <c r="BR113" s="145"/>
      <c r="BS113" s="146"/>
      <c r="BT113" s="144">
        <v>0</v>
      </c>
      <c r="BU113" s="145"/>
      <c r="BV113" s="145"/>
      <c r="BW113" s="145"/>
      <c r="BX113" s="145"/>
      <c r="BY113" s="146"/>
      <c r="BZ113" s="144">
        <v>0</v>
      </c>
      <c r="CA113" s="145"/>
      <c r="CB113" s="145"/>
      <c r="CC113" s="145"/>
      <c r="CD113" s="145"/>
      <c r="CE113" s="146"/>
      <c r="CF113" s="144">
        <v>9</v>
      </c>
      <c r="CG113" s="145"/>
      <c r="CH113" s="145"/>
      <c r="CI113" s="145"/>
      <c r="CJ113" s="145"/>
      <c r="CK113" s="146"/>
      <c r="CL113" s="144">
        <v>0</v>
      </c>
      <c r="CM113" s="145"/>
      <c r="CN113" s="145"/>
      <c r="CO113" s="145"/>
      <c r="CP113" s="145"/>
      <c r="CQ113" s="145"/>
      <c r="CR113" s="146"/>
      <c r="CS113" s="144">
        <v>0</v>
      </c>
      <c r="CT113" s="145"/>
      <c r="CU113" s="145"/>
      <c r="CV113" s="145"/>
      <c r="CW113" s="145"/>
      <c r="CX113" s="145"/>
      <c r="CY113" s="146"/>
      <c r="CZ113" s="144">
        <v>0</v>
      </c>
      <c r="DA113" s="145"/>
      <c r="DB113" s="145"/>
      <c r="DC113" s="145"/>
      <c r="DD113" s="145"/>
      <c r="DE113" s="145"/>
      <c r="DF113" s="146"/>
      <c r="DG113" s="144">
        <v>9</v>
      </c>
      <c r="DH113" s="145"/>
      <c r="DI113" s="145"/>
      <c r="DJ113" s="145"/>
      <c r="DK113" s="145"/>
      <c r="DL113" s="145"/>
      <c r="DM113" s="146"/>
      <c r="DN113" s="144">
        <v>0</v>
      </c>
      <c r="DO113" s="145"/>
      <c r="DP113" s="145"/>
      <c r="DQ113" s="145"/>
      <c r="DR113" s="145"/>
      <c r="DS113" s="145"/>
      <c r="DT113" s="146"/>
      <c r="DU113" s="67"/>
    </row>
    <row r="114" spans="1:125" s="19" customFormat="1" ht="29.25" customHeight="1">
      <c r="A114" s="306">
        <v>90</v>
      </c>
      <c r="B114" s="307"/>
      <c r="C114" s="308"/>
      <c r="D114" s="144" t="s">
        <v>386</v>
      </c>
      <c r="E114" s="145"/>
      <c r="F114" s="145"/>
      <c r="G114" s="145"/>
      <c r="H114" s="145"/>
      <c r="I114" s="145"/>
      <c r="J114" s="145"/>
      <c r="K114" s="145"/>
      <c r="L114" s="145"/>
      <c r="M114" s="145"/>
      <c r="N114" s="146"/>
      <c r="O114" s="309" t="s">
        <v>387</v>
      </c>
      <c r="P114" s="310"/>
      <c r="Q114" s="310"/>
      <c r="R114" s="310"/>
      <c r="S114" s="310"/>
      <c r="T114" s="310"/>
      <c r="U114" s="310"/>
      <c r="V114" s="310"/>
      <c r="W114" s="310"/>
      <c r="X114" s="310"/>
      <c r="Y114" s="311"/>
      <c r="Z114" s="312" t="s">
        <v>590</v>
      </c>
      <c r="AA114" s="313"/>
      <c r="AB114" s="313"/>
      <c r="AC114" s="313"/>
      <c r="AD114" s="313"/>
      <c r="AE114" s="313"/>
      <c r="AF114" s="313"/>
      <c r="AG114" s="313"/>
      <c r="AH114" s="313"/>
      <c r="AI114" s="313"/>
      <c r="AJ114" s="314"/>
      <c r="AK114" s="315" t="s">
        <v>716</v>
      </c>
      <c r="AL114" s="316"/>
      <c r="AM114" s="316"/>
      <c r="AN114" s="316"/>
      <c r="AO114" s="316"/>
      <c r="AP114" s="316"/>
      <c r="AQ114" s="317"/>
      <c r="AR114" s="144">
        <v>10</v>
      </c>
      <c r="AS114" s="145"/>
      <c r="AT114" s="145"/>
      <c r="AU114" s="145"/>
      <c r="AV114" s="145"/>
      <c r="AW114" s="146"/>
      <c r="AX114" s="318" t="s">
        <v>672</v>
      </c>
      <c r="AY114" s="319"/>
      <c r="AZ114" s="319"/>
      <c r="BA114" s="319"/>
      <c r="BB114" s="319"/>
      <c r="BC114" s="319"/>
      <c r="BD114" s="320"/>
      <c r="BE114" s="144">
        <v>0.4</v>
      </c>
      <c r="BF114" s="145"/>
      <c r="BG114" s="145"/>
      <c r="BH114" s="145"/>
      <c r="BI114" s="145"/>
      <c r="BJ114" s="145"/>
      <c r="BK114" s="146"/>
      <c r="BL114" s="74" t="s">
        <v>673</v>
      </c>
      <c r="BM114" s="144">
        <v>4</v>
      </c>
      <c r="BN114" s="145"/>
      <c r="BO114" s="145"/>
      <c r="BP114" s="145"/>
      <c r="BQ114" s="145"/>
      <c r="BR114" s="145"/>
      <c r="BS114" s="146"/>
      <c r="BT114" s="144">
        <v>0</v>
      </c>
      <c r="BU114" s="145"/>
      <c r="BV114" s="145"/>
      <c r="BW114" s="145"/>
      <c r="BX114" s="145"/>
      <c r="BY114" s="146"/>
      <c r="BZ114" s="144">
        <v>0</v>
      </c>
      <c r="CA114" s="145"/>
      <c r="CB114" s="145"/>
      <c r="CC114" s="145"/>
      <c r="CD114" s="145"/>
      <c r="CE114" s="146"/>
      <c r="CF114" s="144">
        <v>4</v>
      </c>
      <c r="CG114" s="145"/>
      <c r="CH114" s="145"/>
      <c r="CI114" s="145"/>
      <c r="CJ114" s="145"/>
      <c r="CK114" s="146"/>
      <c r="CL114" s="144">
        <v>0</v>
      </c>
      <c r="CM114" s="145"/>
      <c r="CN114" s="145"/>
      <c r="CO114" s="145"/>
      <c r="CP114" s="145"/>
      <c r="CQ114" s="145"/>
      <c r="CR114" s="146"/>
      <c r="CS114" s="144">
        <v>0</v>
      </c>
      <c r="CT114" s="145"/>
      <c r="CU114" s="145"/>
      <c r="CV114" s="145"/>
      <c r="CW114" s="145"/>
      <c r="CX114" s="145"/>
      <c r="CY114" s="146"/>
      <c r="CZ114" s="144">
        <v>0</v>
      </c>
      <c r="DA114" s="145"/>
      <c r="DB114" s="145"/>
      <c r="DC114" s="145"/>
      <c r="DD114" s="145"/>
      <c r="DE114" s="145"/>
      <c r="DF114" s="146"/>
      <c r="DG114" s="144">
        <v>4</v>
      </c>
      <c r="DH114" s="145"/>
      <c r="DI114" s="145"/>
      <c r="DJ114" s="145"/>
      <c r="DK114" s="145"/>
      <c r="DL114" s="145"/>
      <c r="DM114" s="146"/>
      <c r="DN114" s="144">
        <v>0</v>
      </c>
      <c r="DO114" s="145"/>
      <c r="DP114" s="145"/>
      <c r="DQ114" s="145"/>
      <c r="DR114" s="145"/>
      <c r="DS114" s="145"/>
      <c r="DT114" s="146"/>
    </row>
    <row r="115" spans="1:125" s="19" customFormat="1" ht="29.25" customHeight="1">
      <c r="A115" s="306">
        <v>91</v>
      </c>
      <c r="B115" s="307"/>
      <c r="C115" s="308"/>
      <c r="D115" s="144" t="s">
        <v>386</v>
      </c>
      <c r="E115" s="145"/>
      <c r="F115" s="145"/>
      <c r="G115" s="145"/>
      <c r="H115" s="145"/>
      <c r="I115" s="145"/>
      <c r="J115" s="145"/>
      <c r="K115" s="145"/>
      <c r="L115" s="145"/>
      <c r="M115" s="145"/>
      <c r="N115" s="146"/>
      <c r="O115" s="309" t="s">
        <v>387</v>
      </c>
      <c r="P115" s="310"/>
      <c r="Q115" s="310"/>
      <c r="R115" s="310"/>
      <c r="S115" s="310"/>
      <c r="T115" s="310"/>
      <c r="U115" s="310"/>
      <c r="V115" s="310"/>
      <c r="W115" s="310"/>
      <c r="X115" s="310"/>
      <c r="Y115" s="311"/>
      <c r="Z115" s="312" t="s">
        <v>590</v>
      </c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4"/>
      <c r="AK115" s="315" t="s">
        <v>716</v>
      </c>
      <c r="AL115" s="316"/>
      <c r="AM115" s="316"/>
      <c r="AN115" s="316"/>
      <c r="AO115" s="316"/>
      <c r="AP115" s="316"/>
      <c r="AQ115" s="317"/>
      <c r="AR115" s="144">
        <v>10</v>
      </c>
      <c r="AS115" s="145"/>
      <c r="AT115" s="145"/>
      <c r="AU115" s="145"/>
      <c r="AV115" s="145"/>
      <c r="AW115" s="146"/>
      <c r="AX115" s="318" t="s">
        <v>674</v>
      </c>
      <c r="AY115" s="319"/>
      <c r="AZ115" s="319"/>
      <c r="BA115" s="319"/>
      <c r="BB115" s="319"/>
      <c r="BC115" s="319"/>
      <c r="BD115" s="320"/>
      <c r="BE115" s="144">
        <v>0.4</v>
      </c>
      <c r="BF115" s="145"/>
      <c r="BG115" s="145"/>
      <c r="BH115" s="145"/>
      <c r="BI115" s="145"/>
      <c r="BJ115" s="145"/>
      <c r="BK115" s="146"/>
      <c r="BL115" s="74" t="s">
        <v>675</v>
      </c>
      <c r="BM115" s="144">
        <v>2</v>
      </c>
      <c r="BN115" s="145"/>
      <c r="BO115" s="145"/>
      <c r="BP115" s="145"/>
      <c r="BQ115" s="145"/>
      <c r="BR115" s="145"/>
      <c r="BS115" s="146"/>
      <c r="BT115" s="144">
        <v>0</v>
      </c>
      <c r="BU115" s="145"/>
      <c r="BV115" s="145"/>
      <c r="BW115" s="145"/>
      <c r="BX115" s="145"/>
      <c r="BY115" s="146"/>
      <c r="BZ115" s="144">
        <v>0</v>
      </c>
      <c r="CA115" s="145"/>
      <c r="CB115" s="145"/>
      <c r="CC115" s="145"/>
      <c r="CD115" s="145"/>
      <c r="CE115" s="146"/>
      <c r="CF115" s="144">
        <v>2</v>
      </c>
      <c r="CG115" s="145"/>
      <c r="CH115" s="145"/>
      <c r="CI115" s="145"/>
      <c r="CJ115" s="145"/>
      <c r="CK115" s="146"/>
      <c r="CL115" s="144">
        <v>0</v>
      </c>
      <c r="CM115" s="145"/>
      <c r="CN115" s="145"/>
      <c r="CO115" s="145"/>
      <c r="CP115" s="145"/>
      <c r="CQ115" s="145"/>
      <c r="CR115" s="146"/>
      <c r="CS115" s="144">
        <v>0</v>
      </c>
      <c r="CT115" s="145"/>
      <c r="CU115" s="145"/>
      <c r="CV115" s="145"/>
      <c r="CW115" s="145"/>
      <c r="CX115" s="145"/>
      <c r="CY115" s="146"/>
      <c r="CZ115" s="144">
        <v>0</v>
      </c>
      <c r="DA115" s="145"/>
      <c r="DB115" s="145"/>
      <c r="DC115" s="145"/>
      <c r="DD115" s="145"/>
      <c r="DE115" s="145"/>
      <c r="DF115" s="146"/>
      <c r="DG115" s="144">
        <v>2</v>
      </c>
      <c r="DH115" s="145"/>
      <c r="DI115" s="145"/>
      <c r="DJ115" s="145"/>
      <c r="DK115" s="145"/>
      <c r="DL115" s="145"/>
      <c r="DM115" s="146"/>
      <c r="DN115" s="144">
        <v>0</v>
      </c>
      <c r="DO115" s="145"/>
      <c r="DP115" s="145"/>
      <c r="DQ115" s="145"/>
      <c r="DR115" s="145"/>
      <c r="DS115" s="145"/>
      <c r="DT115" s="146"/>
      <c r="DU115" s="76"/>
    </row>
    <row r="116" spans="1:125" s="19" customFormat="1" ht="29.25" customHeight="1">
      <c r="A116" s="321">
        <v>92</v>
      </c>
      <c r="B116" s="322"/>
      <c r="C116" s="323"/>
      <c r="D116" s="144" t="s">
        <v>386</v>
      </c>
      <c r="E116" s="145"/>
      <c r="F116" s="145"/>
      <c r="G116" s="145"/>
      <c r="H116" s="145"/>
      <c r="I116" s="145"/>
      <c r="J116" s="145"/>
      <c r="K116" s="145"/>
      <c r="L116" s="145"/>
      <c r="M116" s="145"/>
      <c r="N116" s="146"/>
      <c r="O116" s="309" t="s">
        <v>387</v>
      </c>
      <c r="P116" s="310"/>
      <c r="Q116" s="310"/>
      <c r="R116" s="310"/>
      <c r="S116" s="310"/>
      <c r="T116" s="310"/>
      <c r="U116" s="310"/>
      <c r="V116" s="310"/>
      <c r="W116" s="310"/>
      <c r="X116" s="310"/>
      <c r="Y116" s="311"/>
      <c r="Z116" s="312" t="s">
        <v>590</v>
      </c>
      <c r="AA116" s="313"/>
      <c r="AB116" s="313"/>
      <c r="AC116" s="313"/>
      <c r="AD116" s="313"/>
      <c r="AE116" s="313"/>
      <c r="AF116" s="313"/>
      <c r="AG116" s="313"/>
      <c r="AH116" s="313"/>
      <c r="AI116" s="313"/>
      <c r="AJ116" s="314"/>
      <c r="AK116" s="315" t="s">
        <v>716</v>
      </c>
      <c r="AL116" s="316"/>
      <c r="AM116" s="316"/>
      <c r="AN116" s="316"/>
      <c r="AO116" s="316"/>
      <c r="AP116" s="316"/>
      <c r="AQ116" s="317"/>
      <c r="AR116" s="144">
        <v>10</v>
      </c>
      <c r="AS116" s="145"/>
      <c r="AT116" s="145"/>
      <c r="AU116" s="145"/>
      <c r="AV116" s="145"/>
      <c r="AW116" s="146"/>
      <c r="AX116" s="318" t="s">
        <v>676</v>
      </c>
      <c r="AY116" s="319"/>
      <c r="AZ116" s="319"/>
      <c r="BA116" s="319"/>
      <c r="BB116" s="319"/>
      <c r="BC116" s="319"/>
      <c r="BD116" s="320"/>
      <c r="BE116" s="144">
        <v>0.4</v>
      </c>
      <c r="BF116" s="145"/>
      <c r="BG116" s="145"/>
      <c r="BH116" s="145"/>
      <c r="BI116" s="145"/>
      <c r="BJ116" s="145"/>
      <c r="BK116" s="146"/>
      <c r="BL116" s="74" t="s">
        <v>677</v>
      </c>
      <c r="BM116" s="144">
        <v>1</v>
      </c>
      <c r="BN116" s="145"/>
      <c r="BO116" s="145"/>
      <c r="BP116" s="145"/>
      <c r="BQ116" s="145"/>
      <c r="BR116" s="145"/>
      <c r="BS116" s="146"/>
      <c r="BT116" s="144">
        <v>0</v>
      </c>
      <c r="BU116" s="145"/>
      <c r="BV116" s="145"/>
      <c r="BW116" s="145"/>
      <c r="BX116" s="145"/>
      <c r="BY116" s="146"/>
      <c r="BZ116" s="144">
        <v>0</v>
      </c>
      <c r="CA116" s="145"/>
      <c r="CB116" s="145"/>
      <c r="CC116" s="145"/>
      <c r="CD116" s="145"/>
      <c r="CE116" s="146"/>
      <c r="CF116" s="144">
        <v>1</v>
      </c>
      <c r="CG116" s="145"/>
      <c r="CH116" s="145"/>
      <c r="CI116" s="145"/>
      <c r="CJ116" s="145"/>
      <c r="CK116" s="146"/>
      <c r="CL116" s="144">
        <v>0</v>
      </c>
      <c r="CM116" s="145"/>
      <c r="CN116" s="145"/>
      <c r="CO116" s="145"/>
      <c r="CP116" s="145"/>
      <c r="CQ116" s="145"/>
      <c r="CR116" s="146"/>
      <c r="CS116" s="144">
        <v>0</v>
      </c>
      <c r="CT116" s="145"/>
      <c r="CU116" s="145"/>
      <c r="CV116" s="145"/>
      <c r="CW116" s="145"/>
      <c r="CX116" s="145"/>
      <c r="CY116" s="146"/>
      <c r="CZ116" s="144">
        <v>0</v>
      </c>
      <c r="DA116" s="145"/>
      <c r="DB116" s="145"/>
      <c r="DC116" s="145"/>
      <c r="DD116" s="145"/>
      <c r="DE116" s="145"/>
      <c r="DF116" s="146"/>
      <c r="DG116" s="144">
        <v>1</v>
      </c>
      <c r="DH116" s="145"/>
      <c r="DI116" s="145"/>
      <c r="DJ116" s="145"/>
      <c r="DK116" s="145"/>
      <c r="DL116" s="145"/>
      <c r="DM116" s="146"/>
      <c r="DN116" s="144">
        <v>0</v>
      </c>
      <c r="DO116" s="145"/>
      <c r="DP116" s="145"/>
      <c r="DQ116" s="145"/>
      <c r="DR116" s="145"/>
      <c r="DS116" s="145"/>
      <c r="DT116" s="146"/>
    </row>
    <row r="117" spans="1:125" s="19" customFormat="1" ht="29.25" customHeight="1">
      <c r="A117" s="306">
        <v>93</v>
      </c>
      <c r="B117" s="307"/>
      <c r="C117" s="308"/>
      <c r="D117" s="144" t="s">
        <v>386</v>
      </c>
      <c r="E117" s="145"/>
      <c r="F117" s="145"/>
      <c r="G117" s="145"/>
      <c r="H117" s="145"/>
      <c r="I117" s="145"/>
      <c r="J117" s="145"/>
      <c r="K117" s="145"/>
      <c r="L117" s="145"/>
      <c r="M117" s="145"/>
      <c r="N117" s="146"/>
      <c r="O117" s="309" t="s">
        <v>387</v>
      </c>
      <c r="P117" s="310"/>
      <c r="Q117" s="310"/>
      <c r="R117" s="310"/>
      <c r="S117" s="310"/>
      <c r="T117" s="310"/>
      <c r="U117" s="310"/>
      <c r="V117" s="310"/>
      <c r="W117" s="310"/>
      <c r="X117" s="310"/>
      <c r="Y117" s="311"/>
      <c r="Z117" s="312" t="s">
        <v>590</v>
      </c>
      <c r="AA117" s="313"/>
      <c r="AB117" s="313"/>
      <c r="AC117" s="313"/>
      <c r="AD117" s="313"/>
      <c r="AE117" s="313"/>
      <c r="AF117" s="313"/>
      <c r="AG117" s="313"/>
      <c r="AH117" s="313"/>
      <c r="AI117" s="313"/>
      <c r="AJ117" s="314"/>
      <c r="AK117" s="315" t="s">
        <v>716</v>
      </c>
      <c r="AL117" s="316"/>
      <c r="AM117" s="316"/>
      <c r="AN117" s="316"/>
      <c r="AO117" s="316"/>
      <c r="AP117" s="316"/>
      <c r="AQ117" s="317"/>
      <c r="AR117" s="144">
        <v>10</v>
      </c>
      <c r="AS117" s="145"/>
      <c r="AT117" s="145"/>
      <c r="AU117" s="145"/>
      <c r="AV117" s="145"/>
      <c r="AW117" s="146"/>
      <c r="AX117" s="318" t="s">
        <v>678</v>
      </c>
      <c r="AY117" s="319"/>
      <c r="AZ117" s="319"/>
      <c r="BA117" s="319"/>
      <c r="BB117" s="319"/>
      <c r="BC117" s="319"/>
      <c r="BD117" s="320"/>
      <c r="BE117" s="144">
        <v>0.4</v>
      </c>
      <c r="BF117" s="145"/>
      <c r="BG117" s="145"/>
      <c r="BH117" s="145"/>
      <c r="BI117" s="145"/>
      <c r="BJ117" s="145"/>
      <c r="BK117" s="146"/>
      <c r="BL117" s="74" t="s">
        <v>679</v>
      </c>
      <c r="BM117" s="144">
        <v>2</v>
      </c>
      <c r="BN117" s="145"/>
      <c r="BO117" s="145"/>
      <c r="BP117" s="145"/>
      <c r="BQ117" s="145"/>
      <c r="BR117" s="145"/>
      <c r="BS117" s="146"/>
      <c r="BT117" s="144">
        <v>0</v>
      </c>
      <c r="BU117" s="145"/>
      <c r="BV117" s="145"/>
      <c r="BW117" s="145"/>
      <c r="BX117" s="145"/>
      <c r="BY117" s="146"/>
      <c r="BZ117" s="144">
        <v>0</v>
      </c>
      <c r="CA117" s="145"/>
      <c r="CB117" s="145"/>
      <c r="CC117" s="145"/>
      <c r="CD117" s="145"/>
      <c r="CE117" s="146"/>
      <c r="CF117" s="144">
        <v>2</v>
      </c>
      <c r="CG117" s="145"/>
      <c r="CH117" s="145"/>
      <c r="CI117" s="145"/>
      <c r="CJ117" s="145"/>
      <c r="CK117" s="146"/>
      <c r="CL117" s="144">
        <v>0</v>
      </c>
      <c r="CM117" s="145"/>
      <c r="CN117" s="145"/>
      <c r="CO117" s="145"/>
      <c r="CP117" s="145"/>
      <c r="CQ117" s="145"/>
      <c r="CR117" s="146"/>
      <c r="CS117" s="144">
        <v>0</v>
      </c>
      <c r="CT117" s="145"/>
      <c r="CU117" s="145"/>
      <c r="CV117" s="145"/>
      <c r="CW117" s="145"/>
      <c r="CX117" s="145"/>
      <c r="CY117" s="146"/>
      <c r="CZ117" s="144">
        <v>0</v>
      </c>
      <c r="DA117" s="145"/>
      <c r="DB117" s="145"/>
      <c r="DC117" s="145"/>
      <c r="DD117" s="145"/>
      <c r="DE117" s="145"/>
      <c r="DF117" s="146"/>
      <c r="DG117" s="144">
        <v>2</v>
      </c>
      <c r="DH117" s="145"/>
      <c r="DI117" s="145"/>
      <c r="DJ117" s="145"/>
      <c r="DK117" s="145"/>
      <c r="DL117" s="145"/>
      <c r="DM117" s="146"/>
      <c r="DN117" s="144">
        <v>0</v>
      </c>
      <c r="DO117" s="145"/>
      <c r="DP117" s="145"/>
      <c r="DQ117" s="145"/>
      <c r="DR117" s="145"/>
      <c r="DS117" s="145"/>
      <c r="DT117" s="146"/>
      <c r="DU117" s="67">
        <v>1</v>
      </c>
    </row>
    <row r="118" spans="1:125" s="19" customFormat="1" ht="29.25" customHeight="1">
      <c r="A118" s="306">
        <v>94</v>
      </c>
      <c r="B118" s="307"/>
      <c r="C118" s="308"/>
      <c r="D118" s="144" t="s">
        <v>386</v>
      </c>
      <c r="E118" s="145"/>
      <c r="F118" s="145"/>
      <c r="G118" s="145"/>
      <c r="H118" s="145"/>
      <c r="I118" s="145"/>
      <c r="J118" s="145"/>
      <c r="K118" s="145"/>
      <c r="L118" s="145"/>
      <c r="M118" s="145"/>
      <c r="N118" s="146"/>
      <c r="O118" s="309" t="s">
        <v>387</v>
      </c>
      <c r="P118" s="310"/>
      <c r="Q118" s="310"/>
      <c r="R118" s="310"/>
      <c r="S118" s="310"/>
      <c r="T118" s="310"/>
      <c r="U118" s="310"/>
      <c r="V118" s="310"/>
      <c r="W118" s="310"/>
      <c r="X118" s="310"/>
      <c r="Y118" s="311"/>
      <c r="Z118" s="312" t="s">
        <v>590</v>
      </c>
      <c r="AA118" s="313"/>
      <c r="AB118" s="313"/>
      <c r="AC118" s="313"/>
      <c r="AD118" s="313"/>
      <c r="AE118" s="313"/>
      <c r="AF118" s="313"/>
      <c r="AG118" s="313"/>
      <c r="AH118" s="313"/>
      <c r="AI118" s="313"/>
      <c r="AJ118" s="314"/>
      <c r="AK118" s="315" t="s">
        <v>716</v>
      </c>
      <c r="AL118" s="316"/>
      <c r="AM118" s="316"/>
      <c r="AN118" s="316"/>
      <c r="AO118" s="316"/>
      <c r="AP118" s="316"/>
      <c r="AQ118" s="317"/>
      <c r="AR118" s="144">
        <v>10</v>
      </c>
      <c r="AS118" s="145"/>
      <c r="AT118" s="145"/>
      <c r="AU118" s="145"/>
      <c r="AV118" s="145"/>
      <c r="AW118" s="146"/>
      <c r="AX118" s="318" t="s">
        <v>680</v>
      </c>
      <c r="AY118" s="319"/>
      <c r="AZ118" s="319"/>
      <c r="BA118" s="319"/>
      <c r="BB118" s="319"/>
      <c r="BC118" s="319"/>
      <c r="BD118" s="320"/>
      <c r="BE118" s="144">
        <v>0.4</v>
      </c>
      <c r="BF118" s="145"/>
      <c r="BG118" s="145"/>
      <c r="BH118" s="145"/>
      <c r="BI118" s="145"/>
      <c r="BJ118" s="145"/>
      <c r="BK118" s="146"/>
      <c r="BL118" s="74" t="s">
        <v>681</v>
      </c>
      <c r="BM118" s="144">
        <v>1</v>
      </c>
      <c r="BN118" s="145"/>
      <c r="BO118" s="145"/>
      <c r="BP118" s="145"/>
      <c r="BQ118" s="145"/>
      <c r="BR118" s="145"/>
      <c r="BS118" s="146"/>
      <c r="BT118" s="144">
        <v>0</v>
      </c>
      <c r="BU118" s="145"/>
      <c r="BV118" s="145"/>
      <c r="BW118" s="145"/>
      <c r="BX118" s="145"/>
      <c r="BY118" s="146"/>
      <c r="BZ118" s="144">
        <v>0</v>
      </c>
      <c r="CA118" s="145"/>
      <c r="CB118" s="145"/>
      <c r="CC118" s="145"/>
      <c r="CD118" s="145"/>
      <c r="CE118" s="146"/>
      <c r="CF118" s="144">
        <v>1</v>
      </c>
      <c r="CG118" s="145"/>
      <c r="CH118" s="145"/>
      <c r="CI118" s="145"/>
      <c r="CJ118" s="145"/>
      <c r="CK118" s="146"/>
      <c r="CL118" s="144">
        <v>0</v>
      </c>
      <c r="CM118" s="145"/>
      <c r="CN118" s="145"/>
      <c r="CO118" s="145"/>
      <c r="CP118" s="145"/>
      <c r="CQ118" s="145"/>
      <c r="CR118" s="146"/>
      <c r="CS118" s="144">
        <v>0</v>
      </c>
      <c r="CT118" s="145"/>
      <c r="CU118" s="145"/>
      <c r="CV118" s="145"/>
      <c r="CW118" s="145"/>
      <c r="CX118" s="145"/>
      <c r="CY118" s="146"/>
      <c r="CZ118" s="144">
        <v>0</v>
      </c>
      <c r="DA118" s="145"/>
      <c r="DB118" s="145"/>
      <c r="DC118" s="145"/>
      <c r="DD118" s="145"/>
      <c r="DE118" s="145"/>
      <c r="DF118" s="146"/>
      <c r="DG118" s="144">
        <v>1</v>
      </c>
      <c r="DH118" s="145"/>
      <c r="DI118" s="145"/>
      <c r="DJ118" s="145"/>
      <c r="DK118" s="145"/>
      <c r="DL118" s="145"/>
      <c r="DM118" s="146"/>
      <c r="DN118" s="144">
        <v>0</v>
      </c>
      <c r="DO118" s="145"/>
      <c r="DP118" s="145"/>
      <c r="DQ118" s="145"/>
      <c r="DR118" s="145"/>
      <c r="DS118" s="145"/>
      <c r="DT118" s="146"/>
    </row>
    <row r="119" spans="1:125" s="19" customFormat="1" ht="29.25" customHeight="1">
      <c r="A119" s="321">
        <v>95</v>
      </c>
      <c r="B119" s="322"/>
      <c r="C119" s="323"/>
      <c r="D119" s="144" t="s">
        <v>386</v>
      </c>
      <c r="E119" s="145"/>
      <c r="F119" s="145"/>
      <c r="G119" s="145"/>
      <c r="H119" s="145"/>
      <c r="I119" s="145"/>
      <c r="J119" s="145"/>
      <c r="K119" s="145"/>
      <c r="L119" s="145"/>
      <c r="M119" s="145"/>
      <c r="N119" s="146"/>
      <c r="O119" s="309" t="s">
        <v>387</v>
      </c>
      <c r="P119" s="310"/>
      <c r="Q119" s="310"/>
      <c r="R119" s="310"/>
      <c r="S119" s="310"/>
      <c r="T119" s="310"/>
      <c r="U119" s="310"/>
      <c r="V119" s="310"/>
      <c r="W119" s="310"/>
      <c r="X119" s="310"/>
      <c r="Y119" s="311"/>
      <c r="Z119" s="312" t="s">
        <v>590</v>
      </c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4"/>
      <c r="AK119" s="315" t="s">
        <v>716</v>
      </c>
      <c r="AL119" s="316"/>
      <c r="AM119" s="316"/>
      <c r="AN119" s="316"/>
      <c r="AO119" s="316"/>
      <c r="AP119" s="316"/>
      <c r="AQ119" s="317"/>
      <c r="AR119" s="144">
        <v>10</v>
      </c>
      <c r="AS119" s="145"/>
      <c r="AT119" s="145"/>
      <c r="AU119" s="145"/>
      <c r="AV119" s="145"/>
      <c r="AW119" s="146"/>
      <c r="AX119" s="318" t="s">
        <v>682</v>
      </c>
      <c r="AY119" s="319"/>
      <c r="AZ119" s="319"/>
      <c r="BA119" s="319"/>
      <c r="BB119" s="319"/>
      <c r="BC119" s="319"/>
      <c r="BD119" s="320"/>
      <c r="BE119" s="144">
        <v>0.4</v>
      </c>
      <c r="BF119" s="145"/>
      <c r="BG119" s="145"/>
      <c r="BH119" s="145"/>
      <c r="BI119" s="145"/>
      <c r="BJ119" s="145"/>
      <c r="BK119" s="146"/>
      <c r="BL119" s="74" t="s">
        <v>841</v>
      </c>
      <c r="BM119" s="144">
        <v>21</v>
      </c>
      <c r="BN119" s="145"/>
      <c r="BO119" s="145"/>
      <c r="BP119" s="145"/>
      <c r="BQ119" s="145"/>
      <c r="BR119" s="145"/>
      <c r="BS119" s="146"/>
      <c r="BT119" s="144">
        <v>0</v>
      </c>
      <c r="BU119" s="145"/>
      <c r="BV119" s="145"/>
      <c r="BW119" s="145"/>
      <c r="BX119" s="145"/>
      <c r="BY119" s="146"/>
      <c r="BZ119" s="144">
        <v>0</v>
      </c>
      <c r="CA119" s="145"/>
      <c r="CB119" s="145"/>
      <c r="CC119" s="145"/>
      <c r="CD119" s="145"/>
      <c r="CE119" s="146"/>
      <c r="CF119" s="144">
        <v>21</v>
      </c>
      <c r="CG119" s="145"/>
      <c r="CH119" s="145"/>
      <c r="CI119" s="145"/>
      <c r="CJ119" s="145"/>
      <c r="CK119" s="146"/>
      <c r="CL119" s="144">
        <v>0</v>
      </c>
      <c r="CM119" s="145"/>
      <c r="CN119" s="145"/>
      <c r="CO119" s="145"/>
      <c r="CP119" s="145"/>
      <c r="CQ119" s="145"/>
      <c r="CR119" s="146"/>
      <c r="CS119" s="144">
        <v>0</v>
      </c>
      <c r="CT119" s="145"/>
      <c r="CU119" s="145"/>
      <c r="CV119" s="145"/>
      <c r="CW119" s="145"/>
      <c r="CX119" s="145"/>
      <c r="CY119" s="146"/>
      <c r="CZ119" s="144">
        <v>0</v>
      </c>
      <c r="DA119" s="145"/>
      <c r="DB119" s="145"/>
      <c r="DC119" s="145"/>
      <c r="DD119" s="145"/>
      <c r="DE119" s="145"/>
      <c r="DF119" s="146"/>
      <c r="DG119" s="144">
        <v>21</v>
      </c>
      <c r="DH119" s="145"/>
      <c r="DI119" s="145"/>
      <c r="DJ119" s="145"/>
      <c r="DK119" s="145"/>
      <c r="DL119" s="145"/>
      <c r="DM119" s="146"/>
      <c r="DN119" s="144">
        <v>0</v>
      </c>
      <c r="DO119" s="145"/>
      <c r="DP119" s="145"/>
      <c r="DQ119" s="145"/>
      <c r="DR119" s="145"/>
      <c r="DS119" s="145"/>
      <c r="DT119" s="146"/>
    </row>
    <row r="120" spans="1:125" s="19" customFormat="1" ht="29.25" customHeight="1">
      <c r="A120" s="306">
        <v>96</v>
      </c>
      <c r="B120" s="307"/>
      <c r="C120" s="308"/>
      <c r="D120" s="144" t="s">
        <v>386</v>
      </c>
      <c r="E120" s="145"/>
      <c r="F120" s="145"/>
      <c r="G120" s="145"/>
      <c r="H120" s="145"/>
      <c r="I120" s="145"/>
      <c r="J120" s="145"/>
      <c r="K120" s="145"/>
      <c r="L120" s="145"/>
      <c r="M120" s="145"/>
      <c r="N120" s="146"/>
      <c r="O120" s="309" t="s">
        <v>387</v>
      </c>
      <c r="P120" s="310"/>
      <c r="Q120" s="310"/>
      <c r="R120" s="310"/>
      <c r="S120" s="310"/>
      <c r="T120" s="310"/>
      <c r="U120" s="310"/>
      <c r="V120" s="310"/>
      <c r="W120" s="310"/>
      <c r="X120" s="310"/>
      <c r="Y120" s="311"/>
      <c r="Z120" s="312" t="s">
        <v>590</v>
      </c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4"/>
      <c r="AK120" s="315" t="s">
        <v>716</v>
      </c>
      <c r="AL120" s="316"/>
      <c r="AM120" s="316"/>
      <c r="AN120" s="316"/>
      <c r="AO120" s="316"/>
      <c r="AP120" s="316"/>
      <c r="AQ120" s="317"/>
      <c r="AR120" s="144">
        <v>10</v>
      </c>
      <c r="AS120" s="145"/>
      <c r="AT120" s="145"/>
      <c r="AU120" s="145"/>
      <c r="AV120" s="145"/>
      <c r="AW120" s="146"/>
      <c r="AX120" s="318" t="s">
        <v>683</v>
      </c>
      <c r="AY120" s="319"/>
      <c r="AZ120" s="319"/>
      <c r="BA120" s="319"/>
      <c r="BB120" s="319"/>
      <c r="BC120" s="319"/>
      <c r="BD120" s="320"/>
      <c r="BE120" s="144">
        <v>0.4</v>
      </c>
      <c r="BF120" s="145"/>
      <c r="BG120" s="145"/>
      <c r="BH120" s="145"/>
      <c r="BI120" s="145"/>
      <c r="BJ120" s="145"/>
      <c r="BK120" s="146"/>
      <c r="BL120" s="74" t="s">
        <v>684</v>
      </c>
      <c r="BM120" s="144">
        <v>1</v>
      </c>
      <c r="BN120" s="145"/>
      <c r="BO120" s="145"/>
      <c r="BP120" s="145"/>
      <c r="BQ120" s="145"/>
      <c r="BR120" s="145"/>
      <c r="BS120" s="146"/>
      <c r="BT120" s="144">
        <v>0</v>
      </c>
      <c r="BU120" s="145"/>
      <c r="BV120" s="145"/>
      <c r="BW120" s="145"/>
      <c r="BX120" s="145"/>
      <c r="BY120" s="146"/>
      <c r="BZ120" s="144">
        <v>0</v>
      </c>
      <c r="CA120" s="145"/>
      <c r="CB120" s="145"/>
      <c r="CC120" s="145"/>
      <c r="CD120" s="145"/>
      <c r="CE120" s="146"/>
      <c r="CF120" s="144">
        <v>1</v>
      </c>
      <c r="CG120" s="145"/>
      <c r="CH120" s="145"/>
      <c r="CI120" s="145"/>
      <c r="CJ120" s="145"/>
      <c r="CK120" s="146"/>
      <c r="CL120" s="144">
        <v>0</v>
      </c>
      <c r="CM120" s="145"/>
      <c r="CN120" s="145"/>
      <c r="CO120" s="145"/>
      <c r="CP120" s="145"/>
      <c r="CQ120" s="145"/>
      <c r="CR120" s="146"/>
      <c r="CS120" s="144">
        <v>0</v>
      </c>
      <c r="CT120" s="145"/>
      <c r="CU120" s="145"/>
      <c r="CV120" s="145"/>
      <c r="CW120" s="145"/>
      <c r="CX120" s="145"/>
      <c r="CY120" s="146"/>
      <c r="CZ120" s="144">
        <v>0</v>
      </c>
      <c r="DA120" s="145"/>
      <c r="DB120" s="145"/>
      <c r="DC120" s="145"/>
      <c r="DD120" s="145"/>
      <c r="DE120" s="145"/>
      <c r="DF120" s="146"/>
      <c r="DG120" s="144">
        <v>1</v>
      </c>
      <c r="DH120" s="145"/>
      <c r="DI120" s="145"/>
      <c r="DJ120" s="145"/>
      <c r="DK120" s="145"/>
      <c r="DL120" s="145"/>
      <c r="DM120" s="146"/>
      <c r="DN120" s="144">
        <v>0</v>
      </c>
      <c r="DO120" s="145"/>
      <c r="DP120" s="145"/>
      <c r="DQ120" s="145"/>
      <c r="DR120" s="145"/>
      <c r="DS120" s="145"/>
      <c r="DT120" s="146"/>
    </row>
    <row r="121" spans="1:125" s="19" customFormat="1" ht="29.25" customHeight="1">
      <c r="A121" s="306">
        <v>97</v>
      </c>
      <c r="B121" s="307"/>
      <c r="C121" s="308"/>
      <c r="D121" s="144" t="s">
        <v>386</v>
      </c>
      <c r="E121" s="145"/>
      <c r="F121" s="145"/>
      <c r="G121" s="145"/>
      <c r="H121" s="145"/>
      <c r="I121" s="145"/>
      <c r="J121" s="145"/>
      <c r="K121" s="145"/>
      <c r="L121" s="145"/>
      <c r="M121" s="145"/>
      <c r="N121" s="146"/>
      <c r="O121" s="309" t="s">
        <v>387</v>
      </c>
      <c r="P121" s="310"/>
      <c r="Q121" s="310"/>
      <c r="R121" s="310"/>
      <c r="S121" s="310"/>
      <c r="T121" s="310"/>
      <c r="U121" s="310"/>
      <c r="V121" s="310"/>
      <c r="W121" s="310"/>
      <c r="X121" s="310"/>
      <c r="Y121" s="311"/>
      <c r="Z121" s="312" t="s">
        <v>590</v>
      </c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4"/>
      <c r="AK121" s="315" t="s">
        <v>716</v>
      </c>
      <c r="AL121" s="316"/>
      <c r="AM121" s="316"/>
      <c r="AN121" s="316"/>
      <c r="AO121" s="316"/>
      <c r="AP121" s="316"/>
      <c r="AQ121" s="317"/>
      <c r="AR121" s="144">
        <v>10</v>
      </c>
      <c r="AS121" s="145"/>
      <c r="AT121" s="145"/>
      <c r="AU121" s="145"/>
      <c r="AV121" s="145"/>
      <c r="AW121" s="146"/>
      <c r="AX121" s="318" t="s">
        <v>685</v>
      </c>
      <c r="AY121" s="319"/>
      <c r="AZ121" s="319"/>
      <c r="BA121" s="319"/>
      <c r="BB121" s="319"/>
      <c r="BC121" s="319"/>
      <c r="BD121" s="320"/>
      <c r="BE121" s="144">
        <v>0.4</v>
      </c>
      <c r="BF121" s="145"/>
      <c r="BG121" s="145"/>
      <c r="BH121" s="145"/>
      <c r="BI121" s="145"/>
      <c r="BJ121" s="145"/>
      <c r="BK121" s="146"/>
      <c r="BL121" s="74" t="s">
        <v>686</v>
      </c>
      <c r="BM121" s="144">
        <v>1</v>
      </c>
      <c r="BN121" s="145"/>
      <c r="BO121" s="145"/>
      <c r="BP121" s="145"/>
      <c r="BQ121" s="145"/>
      <c r="BR121" s="145"/>
      <c r="BS121" s="146"/>
      <c r="BT121" s="144">
        <v>0</v>
      </c>
      <c r="BU121" s="145"/>
      <c r="BV121" s="145"/>
      <c r="BW121" s="145"/>
      <c r="BX121" s="145"/>
      <c r="BY121" s="146"/>
      <c r="BZ121" s="144">
        <v>0</v>
      </c>
      <c r="CA121" s="145"/>
      <c r="CB121" s="145"/>
      <c r="CC121" s="145"/>
      <c r="CD121" s="145"/>
      <c r="CE121" s="146"/>
      <c r="CF121" s="144">
        <v>1</v>
      </c>
      <c r="CG121" s="145"/>
      <c r="CH121" s="145"/>
      <c r="CI121" s="145"/>
      <c r="CJ121" s="145"/>
      <c r="CK121" s="146"/>
      <c r="CL121" s="144">
        <v>0</v>
      </c>
      <c r="CM121" s="145"/>
      <c r="CN121" s="145"/>
      <c r="CO121" s="145"/>
      <c r="CP121" s="145"/>
      <c r="CQ121" s="145"/>
      <c r="CR121" s="146"/>
      <c r="CS121" s="144">
        <v>0</v>
      </c>
      <c r="CT121" s="145"/>
      <c r="CU121" s="145"/>
      <c r="CV121" s="145"/>
      <c r="CW121" s="145"/>
      <c r="CX121" s="145"/>
      <c r="CY121" s="146"/>
      <c r="CZ121" s="144">
        <v>0</v>
      </c>
      <c r="DA121" s="145"/>
      <c r="DB121" s="145"/>
      <c r="DC121" s="145"/>
      <c r="DD121" s="145"/>
      <c r="DE121" s="145"/>
      <c r="DF121" s="146"/>
      <c r="DG121" s="144">
        <v>1</v>
      </c>
      <c r="DH121" s="145"/>
      <c r="DI121" s="145"/>
      <c r="DJ121" s="145"/>
      <c r="DK121" s="145"/>
      <c r="DL121" s="145"/>
      <c r="DM121" s="146"/>
      <c r="DN121" s="144">
        <v>0</v>
      </c>
      <c r="DO121" s="145"/>
      <c r="DP121" s="145"/>
      <c r="DQ121" s="145"/>
      <c r="DR121" s="145"/>
      <c r="DS121" s="145"/>
      <c r="DT121" s="146"/>
    </row>
    <row r="122" spans="1:125" s="19" customFormat="1" ht="29.25" customHeight="1">
      <c r="A122" s="321">
        <v>98</v>
      </c>
      <c r="B122" s="322"/>
      <c r="C122" s="323"/>
      <c r="D122" s="144" t="s">
        <v>386</v>
      </c>
      <c r="E122" s="145"/>
      <c r="F122" s="145"/>
      <c r="G122" s="145"/>
      <c r="H122" s="145"/>
      <c r="I122" s="145"/>
      <c r="J122" s="145"/>
      <c r="K122" s="145"/>
      <c r="L122" s="145"/>
      <c r="M122" s="145"/>
      <c r="N122" s="146"/>
      <c r="O122" s="309" t="s">
        <v>387</v>
      </c>
      <c r="P122" s="310"/>
      <c r="Q122" s="310"/>
      <c r="R122" s="310"/>
      <c r="S122" s="310"/>
      <c r="T122" s="310"/>
      <c r="U122" s="310"/>
      <c r="V122" s="310"/>
      <c r="W122" s="310"/>
      <c r="X122" s="310"/>
      <c r="Y122" s="311"/>
      <c r="Z122" s="312" t="s">
        <v>590</v>
      </c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4"/>
      <c r="AK122" s="315" t="s">
        <v>716</v>
      </c>
      <c r="AL122" s="316"/>
      <c r="AM122" s="316"/>
      <c r="AN122" s="316"/>
      <c r="AO122" s="316"/>
      <c r="AP122" s="316"/>
      <c r="AQ122" s="317"/>
      <c r="AR122" s="144">
        <v>10</v>
      </c>
      <c r="AS122" s="145"/>
      <c r="AT122" s="145"/>
      <c r="AU122" s="145"/>
      <c r="AV122" s="145"/>
      <c r="AW122" s="146"/>
      <c r="AX122" s="318" t="s">
        <v>687</v>
      </c>
      <c r="AY122" s="319"/>
      <c r="AZ122" s="319"/>
      <c r="BA122" s="319"/>
      <c r="BB122" s="319"/>
      <c r="BC122" s="319"/>
      <c r="BD122" s="320"/>
      <c r="BE122" s="144">
        <v>0.4</v>
      </c>
      <c r="BF122" s="145"/>
      <c r="BG122" s="145"/>
      <c r="BH122" s="145"/>
      <c r="BI122" s="145"/>
      <c r="BJ122" s="145"/>
      <c r="BK122" s="146"/>
      <c r="BL122" s="74" t="s">
        <v>688</v>
      </c>
      <c r="BM122" s="144">
        <v>1</v>
      </c>
      <c r="BN122" s="145"/>
      <c r="BO122" s="145"/>
      <c r="BP122" s="145"/>
      <c r="BQ122" s="145"/>
      <c r="BR122" s="145"/>
      <c r="BS122" s="146"/>
      <c r="BT122" s="144">
        <v>0</v>
      </c>
      <c r="BU122" s="145"/>
      <c r="BV122" s="145"/>
      <c r="BW122" s="145"/>
      <c r="BX122" s="145"/>
      <c r="BY122" s="146"/>
      <c r="BZ122" s="144">
        <v>0</v>
      </c>
      <c r="CA122" s="145"/>
      <c r="CB122" s="145"/>
      <c r="CC122" s="145"/>
      <c r="CD122" s="145"/>
      <c r="CE122" s="146"/>
      <c r="CF122" s="144">
        <v>1</v>
      </c>
      <c r="CG122" s="145"/>
      <c r="CH122" s="145"/>
      <c r="CI122" s="145"/>
      <c r="CJ122" s="145"/>
      <c r="CK122" s="146"/>
      <c r="CL122" s="144">
        <v>0</v>
      </c>
      <c r="CM122" s="145"/>
      <c r="CN122" s="145"/>
      <c r="CO122" s="145"/>
      <c r="CP122" s="145"/>
      <c r="CQ122" s="145"/>
      <c r="CR122" s="146"/>
      <c r="CS122" s="144">
        <v>0</v>
      </c>
      <c r="CT122" s="145"/>
      <c r="CU122" s="145"/>
      <c r="CV122" s="145"/>
      <c r="CW122" s="145"/>
      <c r="CX122" s="145"/>
      <c r="CY122" s="146"/>
      <c r="CZ122" s="144">
        <v>0</v>
      </c>
      <c r="DA122" s="145"/>
      <c r="DB122" s="145"/>
      <c r="DC122" s="145"/>
      <c r="DD122" s="145"/>
      <c r="DE122" s="145"/>
      <c r="DF122" s="146"/>
      <c r="DG122" s="144">
        <v>1</v>
      </c>
      <c r="DH122" s="145"/>
      <c r="DI122" s="145"/>
      <c r="DJ122" s="145"/>
      <c r="DK122" s="145"/>
      <c r="DL122" s="145"/>
      <c r="DM122" s="146"/>
      <c r="DN122" s="144">
        <v>0</v>
      </c>
      <c r="DO122" s="145"/>
      <c r="DP122" s="145"/>
      <c r="DQ122" s="145"/>
      <c r="DR122" s="145"/>
      <c r="DS122" s="145"/>
      <c r="DT122" s="146"/>
    </row>
    <row r="123" spans="1:125" s="19" customFormat="1" ht="29.25" customHeight="1">
      <c r="A123" s="306">
        <v>99</v>
      </c>
      <c r="B123" s="307"/>
      <c r="C123" s="308"/>
      <c r="D123" s="144" t="s">
        <v>386</v>
      </c>
      <c r="E123" s="145"/>
      <c r="F123" s="145"/>
      <c r="G123" s="145"/>
      <c r="H123" s="145"/>
      <c r="I123" s="145"/>
      <c r="J123" s="145"/>
      <c r="K123" s="145"/>
      <c r="L123" s="145"/>
      <c r="M123" s="145"/>
      <c r="N123" s="146"/>
      <c r="O123" s="309" t="s">
        <v>387</v>
      </c>
      <c r="P123" s="310"/>
      <c r="Q123" s="310"/>
      <c r="R123" s="310"/>
      <c r="S123" s="310"/>
      <c r="T123" s="310"/>
      <c r="U123" s="310"/>
      <c r="V123" s="310"/>
      <c r="W123" s="310"/>
      <c r="X123" s="310"/>
      <c r="Y123" s="311"/>
      <c r="Z123" s="312" t="s">
        <v>590</v>
      </c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4"/>
      <c r="AK123" s="315" t="s">
        <v>716</v>
      </c>
      <c r="AL123" s="316"/>
      <c r="AM123" s="316"/>
      <c r="AN123" s="316"/>
      <c r="AO123" s="316"/>
      <c r="AP123" s="316"/>
      <c r="AQ123" s="317"/>
      <c r="AR123" s="144">
        <v>10</v>
      </c>
      <c r="AS123" s="145"/>
      <c r="AT123" s="145"/>
      <c r="AU123" s="145"/>
      <c r="AV123" s="145"/>
      <c r="AW123" s="146"/>
      <c r="AX123" s="318" t="s">
        <v>689</v>
      </c>
      <c r="AY123" s="319"/>
      <c r="AZ123" s="319"/>
      <c r="BA123" s="319"/>
      <c r="BB123" s="319"/>
      <c r="BC123" s="319"/>
      <c r="BD123" s="320"/>
      <c r="BE123" s="144">
        <v>0.4</v>
      </c>
      <c r="BF123" s="145"/>
      <c r="BG123" s="145"/>
      <c r="BH123" s="145"/>
      <c r="BI123" s="145"/>
      <c r="BJ123" s="145"/>
      <c r="BK123" s="146"/>
      <c r="BL123" s="74" t="s">
        <v>690</v>
      </c>
      <c r="BM123" s="144">
        <v>1</v>
      </c>
      <c r="BN123" s="145"/>
      <c r="BO123" s="145"/>
      <c r="BP123" s="145"/>
      <c r="BQ123" s="145"/>
      <c r="BR123" s="145"/>
      <c r="BS123" s="146"/>
      <c r="BT123" s="144">
        <v>0</v>
      </c>
      <c r="BU123" s="145"/>
      <c r="BV123" s="145"/>
      <c r="BW123" s="145"/>
      <c r="BX123" s="145"/>
      <c r="BY123" s="146"/>
      <c r="BZ123" s="144">
        <v>0</v>
      </c>
      <c r="CA123" s="145"/>
      <c r="CB123" s="145"/>
      <c r="CC123" s="145"/>
      <c r="CD123" s="145"/>
      <c r="CE123" s="146"/>
      <c r="CF123" s="144">
        <v>1</v>
      </c>
      <c r="CG123" s="145"/>
      <c r="CH123" s="145"/>
      <c r="CI123" s="145"/>
      <c r="CJ123" s="145"/>
      <c r="CK123" s="146"/>
      <c r="CL123" s="144">
        <v>0</v>
      </c>
      <c r="CM123" s="145"/>
      <c r="CN123" s="145"/>
      <c r="CO123" s="145"/>
      <c r="CP123" s="145"/>
      <c r="CQ123" s="145"/>
      <c r="CR123" s="146"/>
      <c r="CS123" s="144">
        <v>0</v>
      </c>
      <c r="CT123" s="145"/>
      <c r="CU123" s="145"/>
      <c r="CV123" s="145"/>
      <c r="CW123" s="145"/>
      <c r="CX123" s="145"/>
      <c r="CY123" s="146"/>
      <c r="CZ123" s="144">
        <v>0</v>
      </c>
      <c r="DA123" s="145"/>
      <c r="DB123" s="145"/>
      <c r="DC123" s="145"/>
      <c r="DD123" s="145"/>
      <c r="DE123" s="145"/>
      <c r="DF123" s="146"/>
      <c r="DG123" s="144">
        <v>1</v>
      </c>
      <c r="DH123" s="145"/>
      <c r="DI123" s="145"/>
      <c r="DJ123" s="145"/>
      <c r="DK123" s="145"/>
      <c r="DL123" s="145"/>
      <c r="DM123" s="146"/>
      <c r="DN123" s="144">
        <v>0</v>
      </c>
      <c r="DO123" s="145"/>
      <c r="DP123" s="145"/>
      <c r="DQ123" s="145"/>
      <c r="DR123" s="145"/>
      <c r="DS123" s="145"/>
      <c r="DT123" s="146"/>
    </row>
    <row r="124" spans="1:125" s="19" customFormat="1" ht="29.25" customHeight="1">
      <c r="A124" s="306">
        <v>100</v>
      </c>
      <c r="B124" s="307"/>
      <c r="C124" s="308"/>
      <c r="D124" s="144" t="s">
        <v>386</v>
      </c>
      <c r="E124" s="145"/>
      <c r="F124" s="145"/>
      <c r="G124" s="145"/>
      <c r="H124" s="145"/>
      <c r="I124" s="145"/>
      <c r="J124" s="145"/>
      <c r="K124" s="145"/>
      <c r="L124" s="145"/>
      <c r="M124" s="145"/>
      <c r="N124" s="146"/>
      <c r="O124" s="309" t="s">
        <v>387</v>
      </c>
      <c r="P124" s="310"/>
      <c r="Q124" s="310"/>
      <c r="R124" s="310"/>
      <c r="S124" s="310"/>
      <c r="T124" s="310"/>
      <c r="U124" s="310"/>
      <c r="V124" s="310"/>
      <c r="W124" s="310"/>
      <c r="X124" s="310"/>
      <c r="Y124" s="311"/>
      <c r="Z124" s="312" t="s">
        <v>590</v>
      </c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4"/>
      <c r="AK124" s="315" t="s">
        <v>716</v>
      </c>
      <c r="AL124" s="316"/>
      <c r="AM124" s="316"/>
      <c r="AN124" s="316"/>
      <c r="AO124" s="316"/>
      <c r="AP124" s="316"/>
      <c r="AQ124" s="317"/>
      <c r="AR124" s="144">
        <v>10</v>
      </c>
      <c r="AS124" s="145"/>
      <c r="AT124" s="145"/>
      <c r="AU124" s="145"/>
      <c r="AV124" s="145"/>
      <c r="AW124" s="146"/>
      <c r="AX124" s="318" t="s">
        <v>692</v>
      </c>
      <c r="AY124" s="319"/>
      <c r="AZ124" s="319"/>
      <c r="BA124" s="319"/>
      <c r="BB124" s="319"/>
      <c r="BC124" s="319"/>
      <c r="BD124" s="320"/>
      <c r="BE124" s="144">
        <v>0.4</v>
      </c>
      <c r="BF124" s="145"/>
      <c r="BG124" s="145"/>
      <c r="BH124" s="145"/>
      <c r="BI124" s="145"/>
      <c r="BJ124" s="145"/>
      <c r="BK124" s="146"/>
      <c r="BL124" s="74" t="s">
        <v>691</v>
      </c>
      <c r="BM124" s="144">
        <v>1</v>
      </c>
      <c r="BN124" s="145"/>
      <c r="BO124" s="145"/>
      <c r="BP124" s="145"/>
      <c r="BQ124" s="145"/>
      <c r="BR124" s="145"/>
      <c r="BS124" s="146"/>
      <c r="BT124" s="144">
        <v>0</v>
      </c>
      <c r="BU124" s="145"/>
      <c r="BV124" s="145"/>
      <c r="BW124" s="145"/>
      <c r="BX124" s="145"/>
      <c r="BY124" s="146"/>
      <c r="BZ124" s="144">
        <v>0</v>
      </c>
      <c r="CA124" s="145"/>
      <c r="CB124" s="145"/>
      <c r="CC124" s="145"/>
      <c r="CD124" s="145"/>
      <c r="CE124" s="146"/>
      <c r="CF124" s="144">
        <v>1</v>
      </c>
      <c r="CG124" s="145"/>
      <c r="CH124" s="145"/>
      <c r="CI124" s="145"/>
      <c r="CJ124" s="145"/>
      <c r="CK124" s="146"/>
      <c r="CL124" s="144">
        <v>0</v>
      </c>
      <c r="CM124" s="145"/>
      <c r="CN124" s="145"/>
      <c r="CO124" s="145"/>
      <c r="CP124" s="145"/>
      <c r="CQ124" s="145"/>
      <c r="CR124" s="146"/>
      <c r="CS124" s="144">
        <v>0</v>
      </c>
      <c r="CT124" s="145"/>
      <c r="CU124" s="145"/>
      <c r="CV124" s="145"/>
      <c r="CW124" s="145"/>
      <c r="CX124" s="145"/>
      <c r="CY124" s="146"/>
      <c r="CZ124" s="144">
        <v>0</v>
      </c>
      <c r="DA124" s="145"/>
      <c r="DB124" s="145"/>
      <c r="DC124" s="145"/>
      <c r="DD124" s="145"/>
      <c r="DE124" s="145"/>
      <c r="DF124" s="146"/>
      <c r="DG124" s="144">
        <v>1</v>
      </c>
      <c r="DH124" s="145"/>
      <c r="DI124" s="145"/>
      <c r="DJ124" s="145"/>
      <c r="DK124" s="145"/>
      <c r="DL124" s="145"/>
      <c r="DM124" s="146"/>
      <c r="DN124" s="144">
        <v>0</v>
      </c>
      <c r="DO124" s="145"/>
      <c r="DP124" s="145"/>
      <c r="DQ124" s="145"/>
      <c r="DR124" s="145"/>
      <c r="DS124" s="145"/>
      <c r="DT124" s="146"/>
    </row>
    <row r="125" spans="1:125" s="19" customFormat="1" ht="29.25" customHeight="1">
      <c r="A125" s="321">
        <v>101</v>
      </c>
      <c r="B125" s="322"/>
      <c r="C125" s="323"/>
      <c r="D125" s="144" t="s">
        <v>386</v>
      </c>
      <c r="E125" s="145"/>
      <c r="F125" s="145"/>
      <c r="G125" s="145"/>
      <c r="H125" s="145"/>
      <c r="I125" s="145"/>
      <c r="J125" s="145"/>
      <c r="K125" s="145"/>
      <c r="L125" s="145"/>
      <c r="M125" s="145"/>
      <c r="N125" s="146"/>
      <c r="O125" s="309" t="s">
        <v>387</v>
      </c>
      <c r="P125" s="310"/>
      <c r="Q125" s="310"/>
      <c r="R125" s="310"/>
      <c r="S125" s="310"/>
      <c r="T125" s="310"/>
      <c r="U125" s="310"/>
      <c r="V125" s="310"/>
      <c r="W125" s="310"/>
      <c r="X125" s="310"/>
      <c r="Y125" s="311"/>
      <c r="Z125" s="312" t="s">
        <v>590</v>
      </c>
      <c r="AA125" s="313"/>
      <c r="AB125" s="313"/>
      <c r="AC125" s="313"/>
      <c r="AD125" s="313"/>
      <c r="AE125" s="313"/>
      <c r="AF125" s="313"/>
      <c r="AG125" s="313"/>
      <c r="AH125" s="313"/>
      <c r="AI125" s="313"/>
      <c r="AJ125" s="314"/>
      <c r="AK125" s="315" t="s">
        <v>716</v>
      </c>
      <c r="AL125" s="316"/>
      <c r="AM125" s="316"/>
      <c r="AN125" s="316"/>
      <c r="AO125" s="316"/>
      <c r="AP125" s="316"/>
      <c r="AQ125" s="317"/>
      <c r="AR125" s="144">
        <v>10</v>
      </c>
      <c r="AS125" s="145"/>
      <c r="AT125" s="145"/>
      <c r="AU125" s="145"/>
      <c r="AV125" s="145"/>
      <c r="AW125" s="146"/>
      <c r="AX125" s="318" t="s">
        <v>693</v>
      </c>
      <c r="AY125" s="319"/>
      <c r="AZ125" s="319"/>
      <c r="BA125" s="319"/>
      <c r="BB125" s="319"/>
      <c r="BC125" s="319"/>
      <c r="BD125" s="320"/>
      <c r="BE125" s="144">
        <v>0.4</v>
      </c>
      <c r="BF125" s="145"/>
      <c r="BG125" s="145"/>
      <c r="BH125" s="145"/>
      <c r="BI125" s="145"/>
      <c r="BJ125" s="145"/>
      <c r="BK125" s="146"/>
      <c r="BL125" s="74" t="s">
        <v>694</v>
      </c>
      <c r="BM125" s="144">
        <v>1</v>
      </c>
      <c r="BN125" s="145"/>
      <c r="BO125" s="145"/>
      <c r="BP125" s="145"/>
      <c r="BQ125" s="145"/>
      <c r="BR125" s="145"/>
      <c r="BS125" s="146"/>
      <c r="BT125" s="144">
        <v>0</v>
      </c>
      <c r="BU125" s="145"/>
      <c r="BV125" s="145"/>
      <c r="BW125" s="145"/>
      <c r="BX125" s="145"/>
      <c r="BY125" s="146"/>
      <c r="BZ125" s="144">
        <v>0</v>
      </c>
      <c r="CA125" s="145"/>
      <c r="CB125" s="145"/>
      <c r="CC125" s="145"/>
      <c r="CD125" s="145"/>
      <c r="CE125" s="146"/>
      <c r="CF125" s="144">
        <v>1</v>
      </c>
      <c r="CG125" s="145"/>
      <c r="CH125" s="145"/>
      <c r="CI125" s="145"/>
      <c r="CJ125" s="145"/>
      <c r="CK125" s="146"/>
      <c r="CL125" s="144">
        <v>0</v>
      </c>
      <c r="CM125" s="145"/>
      <c r="CN125" s="145"/>
      <c r="CO125" s="145"/>
      <c r="CP125" s="145"/>
      <c r="CQ125" s="145"/>
      <c r="CR125" s="146"/>
      <c r="CS125" s="144">
        <v>0</v>
      </c>
      <c r="CT125" s="145"/>
      <c r="CU125" s="145"/>
      <c r="CV125" s="145"/>
      <c r="CW125" s="145"/>
      <c r="CX125" s="145"/>
      <c r="CY125" s="146"/>
      <c r="CZ125" s="144">
        <v>0</v>
      </c>
      <c r="DA125" s="145"/>
      <c r="DB125" s="145"/>
      <c r="DC125" s="145"/>
      <c r="DD125" s="145"/>
      <c r="DE125" s="145"/>
      <c r="DF125" s="146"/>
      <c r="DG125" s="144">
        <v>1</v>
      </c>
      <c r="DH125" s="145"/>
      <c r="DI125" s="145"/>
      <c r="DJ125" s="145"/>
      <c r="DK125" s="145"/>
      <c r="DL125" s="145"/>
      <c r="DM125" s="146"/>
      <c r="DN125" s="144">
        <v>0</v>
      </c>
      <c r="DO125" s="145"/>
      <c r="DP125" s="145"/>
      <c r="DQ125" s="145"/>
      <c r="DR125" s="145"/>
      <c r="DS125" s="145"/>
      <c r="DT125" s="146"/>
    </row>
    <row r="126" spans="1:125" s="19" customFormat="1" ht="29.25" customHeight="1">
      <c r="A126" s="306">
        <v>102</v>
      </c>
      <c r="B126" s="307"/>
      <c r="C126" s="308"/>
      <c r="D126" s="144" t="s">
        <v>386</v>
      </c>
      <c r="E126" s="145"/>
      <c r="F126" s="145"/>
      <c r="G126" s="145"/>
      <c r="H126" s="145"/>
      <c r="I126" s="145"/>
      <c r="J126" s="145"/>
      <c r="K126" s="145"/>
      <c r="L126" s="145"/>
      <c r="M126" s="145"/>
      <c r="N126" s="146"/>
      <c r="O126" s="309" t="s">
        <v>387</v>
      </c>
      <c r="P126" s="310"/>
      <c r="Q126" s="310"/>
      <c r="R126" s="310"/>
      <c r="S126" s="310"/>
      <c r="T126" s="310"/>
      <c r="U126" s="310"/>
      <c r="V126" s="310"/>
      <c r="W126" s="310"/>
      <c r="X126" s="310"/>
      <c r="Y126" s="311"/>
      <c r="Z126" s="312" t="s">
        <v>590</v>
      </c>
      <c r="AA126" s="313"/>
      <c r="AB126" s="313"/>
      <c r="AC126" s="313"/>
      <c r="AD126" s="313"/>
      <c r="AE126" s="313"/>
      <c r="AF126" s="313"/>
      <c r="AG126" s="313"/>
      <c r="AH126" s="313"/>
      <c r="AI126" s="313"/>
      <c r="AJ126" s="314"/>
      <c r="AK126" s="315" t="s">
        <v>695</v>
      </c>
      <c r="AL126" s="316"/>
      <c r="AM126" s="316"/>
      <c r="AN126" s="316"/>
      <c r="AO126" s="316"/>
      <c r="AP126" s="316"/>
      <c r="AQ126" s="317"/>
      <c r="AR126" s="144">
        <v>10</v>
      </c>
      <c r="AS126" s="145"/>
      <c r="AT126" s="145"/>
      <c r="AU126" s="145"/>
      <c r="AV126" s="145"/>
      <c r="AW126" s="146"/>
      <c r="AX126" s="318" t="s">
        <v>696</v>
      </c>
      <c r="AY126" s="319"/>
      <c r="AZ126" s="319"/>
      <c r="BA126" s="319"/>
      <c r="BB126" s="319"/>
      <c r="BC126" s="319"/>
      <c r="BD126" s="320"/>
      <c r="BE126" s="144">
        <v>0.4</v>
      </c>
      <c r="BF126" s="145"/>
      <c r="BG126" s="145"/>
      <c r="BH126" s="145"/>
      <c r="BI126" s="145"/>
      <c r="BJ126" s="145"/>
      <c r="BK126" s="146"/>
      <c r="BL126" s="74" t="s">
        <v>697</v>
      </c>
      <c r="BM126" s="144">
        <v>1</v>
      </c>
      <c r="BN126" s="145"/>
      <c r="BO126" s="145"/>
      <c r="BP126" s="145"/>
      <c r="BQ126" s="145"/>
      <c r="BR126" s="145"/>
      <c r="BS126" s="146"/>
      <c r="BT126" s="144">
        <v>0</v>
      </c>
      <c r="BU126" s="145"/>
      <c r="BV126" s="145"/>
      <c r="BW126" s="145"/>
      <c r="BX126" s="145"/>
      <c r="BY126" s="146"/>
      <c r="BZ126" s="144">
        <v>0</v>
      </c>
      <c r="CA126" s="145"/>
      <c r="CB126" s="145"/>
      <c r="CC126" s="145"/>
      <c r="CD126" s="145"/>
      <c r="CE126" s="146"/>
      <c r="CF126" s="144">
        <v>1</v>
      </c>
      <c r="CG126" s="145"/>
      <c r="CH126" s="145"/>
      <c r="CI126" s="145"/>
      <c r="CJ126" s="145"/>
      <c r="CK126" s="146"/>
      <c r="CL126" s="144">
        <v>0</v>
      </c>
      <c r="CM126" s="145"/>
      <c r="CN126" s="145"/>
      <c r="CO126" s="145"/>
      <c r="CP126" s="145"/>
      <c r="CQ126" s="145"/>
      <c r="CR126" s="146"/>
      <c r="CS126" s="144">
        <v>0</v>
      </c>
      <c r="CT126" s="145"/>
      <c r="CU126" s="145"/>
      <c r="CV126" s="145"/>
      <c r="CW126" s="145"/>
      <c r="CX126" s="145"/>
      <c r="CY126" s="146"/>
      <c r="CZ126" s="144">
        <v>0</v>
      </c>
      <c r="DA126" s="145"/>
      <c r="DB126" s="145"/>
      <c r="DC126" s="145"/>
      <c r="DD126" s="145"/>
      <c r="DE126" s="145"/>
      <c r="DF126" s="146"/>
      <c r="DG126" s="144">
        <v>1</v>
      </c>
      <c r="DH126" s="145"/>
      <c r="DI126" s="145"/>
      <c r="DJ126" s="145"/>
      <c r="DK126" s="145"/>
      <c r="DL126" s="145"/>
      <c r="DM126" s="146"/>
      <c r="DN126" s="144">
        <v>0</v>
      </c>
      <c r="DO126" s="145"/>
      <c r="DP126" s="145"/>
      <c r="DQ126" s="145"/>
      <c r="DR126" s="145"/>
      <c r="DS126" s="145"/>
      <c r="DT126" s="146"/>
    </row>
    <row r="127" spans="1:125" s="19" customFormat="1" ht="29.25" customHeight="1">
      <c r="A127" s="306">
        <v>103</v>
      </c>
      <c r="B127" s="307"/>
      <c r="C127" s="308"/>
      <c r="D127" s="144" t="s">
        <v>386</v>
      </c>
      <c r="E127" s="145"/>
      <c r="F127" s="145"/>
      <c r="G127" s="145"/>
      <c r="H127" s="145"/>
      <c r="I127" s="145"/>
      <c r="J127" s="145"/>
      <c r="K127" s="145"/>
      <c r="L127" s="145"/>
      <c r="M127" s="145"/>
      <c r="N127" s="146"/>
      <c r="O127" s="309" t="s">
        <v>387</v>
      </c>
      <c r="P127" s="310"/>
      <c r="Q127" s="310"/>
      <c r="R127" s="310"/>
      <c r="S127" s="310"/>
      <c r="T127" s="310"/>
      <c r="U127" s="310"/>
      <c r="V127" s="310"/>
      <c r="W127" s="310"/>
      <c r="X127" s="310"/>
      <c r="Y127" s="311"/>
      <c r="Z127" s="312" t="s">
        <v>590</v>
      </c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4"/>
      <c r="AK127" s="315" t="s">
        <v>695</v>
      </c>
      <c r="AL127" s="316"/>
      <c r="AM127" s="316"/>
      <c r="AN127" s="316"/>
      <c r="AO127" s="316"/>
      <c r="AP127" s="316"/>
      <c r="AQ127" s="317"/>
      <c r="AR127" s="144">
        <v>10</v>
      </c>
      <c r="AS127" s="145"/>
      <c r="AT127" s="145"/>
      <c r="AU127" s="145"/>
      <c r="AV127" s="145"/>
      <c r="AW127" s="146"/>
      <c r="AX127" s="318" t="s">
        <v>698</v>
      </c>
      <c r="AY127" s="319"/>
      <c r="AZ127" s="319"/>
      <c r="BA127" s="319"/>
      <c r="BB127" s="319"/>
      <c r="BC127" s="319"/>
      <c r="BD127" s="320"/>
      <c r="BE127" s="144">
        <v>0.4</v>
      </c>
      <c r="BF127" s="145"/>
      <c r="BG127" s="145"/>
      <c r="BH127" s="145"/>
      <c r="BI127" s="145"/>
      <c r="BJ127" s="145"/>
      <c r="BK127" s="146"/>
      <c r="BL127" s="74" t="s">
        <v>699</v>
      </c>
      <c r="BM127" s="144">
        <v>1</v>
      </c>
      <c r="BN127" s="145"/>
      <c r="BO127" s="145"/>
      <c r="BP127" s="145"/>
      <c r="BQ127" s="145"/>
      <c r="BR127" s="145"/>
      <c r="BS127" s="146"/>
      <c r="BT127" s="144">
        <v>0</v>
      </c>
      <c r="BU127" s="145"/>
      <c r="BV127" s="145"/>
      <c r="BW127" s="145"/>
      <c r="BX127" s="145"/>
      <c r="BY127" s="146"/>
      <c r="BZ127" s="144">
        <v>0</v>
      </c>
      <c r="CA127" s="145"/>
      <c r="CB127" s="145"/>
      <c r="CC127" s="145"/>
      <c r="CD127" s="145"/>
      <c r="CE127" s="146"/>
      <c r="CF127" s="144">
        <v>1</v>
      </c>
      <c r="CG127" s="145"/>
      <c r="CH127" s="145"/>
      <c r="CI127" s="145"/>
      <c r="CJ127" s="145"/>
      <c r="CK127" s="146"/>
      <c r="CL127" s="144">
        <v>0</v>
      </c>
      <c r="CM127" s="145"/>
      <c r="CN127" s="145"/>
      <c r="CO127" s="145"/>
      <c r="CP127" s="145"/>
      <c r="CQ127" s="145"/>
      <c r="CR127" s="146"/>
      <c r="CS127" s="144">
        <v>0</v>
      </c>
      <c r="CT127" s="145"/>
      <c r="CU127" s="145"/>
      <c r="CV127" s="145"/>
      <c r="CW127" s="145"/>
      <c r="CX127" s="145"/>
      <c r="CY127" s="146"/>
      <c r="CZ127" s="144">
        <v>0</v>
      </c>
      <c r="DA127" s="145"/>
      <c r="DB127" s="145"/>
      <c r="DC127" s="145"/>
      <c r="DD127" s="145"/>
      <c r="DE127" s="145"/>
      <c r="DF127" s="146"/>
      <c r="DG127" s="144">
        <v>1</v>
      </c>
      <c r="DH127" s="145"/>
      <c r="DI127" s="145"/>
      <c r="DJ127" s="145"/>
      <c r="DK127" s="145"/>
      <c r="DL127" s="145"/>
      <c r="DM127" s="146"/>
      <c r="DN127" s="144">
        <v>0</v>
      </c>
      <c r="DO127" s="145"/>
      <c r="DP127" s="145"/>
      <c r="DQ127" s="145"/>
      <c r="DR127" s="145"/>
      <c r="DS127" s="145"/>
      <c r="DT127" s="146"/>
    </row>
    <row r="128" spans="1:125" s="19" customFormat="1" ht="29.25" customHeight="1">
      <c r="A128" s="321">
        <v>104</v>
      </c>
      <c r="B128" s="322"/>
      <c r="C128" s="323"/>
      <c r="D128" s="144" t="s">
        <v>386</v>
      </c>
      <c r="E128" s="145"/>
      <c r="F128" s="145"/>
      <c r="G128" s="145"/>
      <c r="H128" s="145"/>
      <c r="I128" s="145"/>
      <c r="J128" s="145"/>
      <c r="K128" s="145"/>
      <c r="L128" s="145"/>
      <c r="M128" s="145"/>
      <c r="N128" s="146"/>
      <c r="O128" s="309" t="s">
        <v>387</v>
      </c>
      <c r="P128" s="310"/>
      <c r="Q128" s="310"/>
      <c r="R128" s="310"/>
      <c r="S128" s="310"/>
      <c r="T128" s="310"/>
      <c r="U128" s="310"/>
      <c r="V128" s="310"/>
      <c r="W128" s="310"/>
      <c r="X128" s="310"/>
      <c r="Y128" s="311"/>
      <c r="Z128" s="312" t="s">
        <v>590</v>
      </c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4"/>
      <c r="AK128" s="315" t="s">
        <v>695</v>
      </c>
      <c r="AL128" s="316"/>
      <c r="AM128" s="316"/>
      <c r="AN128" s="316"/>
      <c r="AO128" s="316"/>
      <c r="AP128" s="316"/>
      <c r="AQ128" s="317"/>
      <c r="AR128" s="144">
        <v>10</v>
      </c>
      <c r="AS128" s="145"/>
      <c r="AT128" s="145"/>
      <c r="AU128" s="145"/>
      <c r="AV128" s="145"/>
      <c r="AW128" s="146"/>
      <c r="AX128" s="318" t="s">
        <v>700</v>
      </c>
      <c r="AY128" s="319"/>
      <c r="AZ128" s="319"/>
      <c r="BA128" s="319"/>
      <c r="BB128" s="319"/>
      <c r="BC128" s="319"/>
      <c r="BD128" s="320"/>
      <c r="BE128" s="144">
        <v>0.4</v>
      </c>
      <c r="BF128" s="145"/>
      <c r="BG128" s="145"/>
      <c r="BH128" s="145"/>
      <c r="BI128" s="145"/>
      <c r="BJ128" s="145"/>
      <c r="BK128" s="146"/>
      <c r="BL128" s="74" t="s">
        <v>701</v>
      </c>
      <c r="BM128" s="144">
        <v>1</v>
      </c>
      <c r="BN128" s="145"/>
      <c r="BO128" s="145"/>
      <c r="BP128" s="145"/>
      <c r="BQ128" s="145"/>
      <c r="BR128" s="145"/>
      <c r="BS128" s="146"/>
      <c r="BT128" s="144">
        <v>0</v>
      </c>
      <c r="BU128" s="145"/>
      <c r="BV128" s="145"/>
      <c r="BW128" s="145"/>
      <c r="BX128" s="145"/>
      <c r="BY128" s="146"/>
      <c r="BZ128" s="144">
        <v>0</v>
      </c>
      <c r="CA128" s="145"/>
      <c r="CB128" s="145"/>
      <c r="CC128" s="145"/>
      <c r="CD128" s="145"/>
      <c r="CE128" s="146"/>
      <c r="CF128" s="144">
        <v>1</v>
      </c>
      <c r="CG128" s="145"/>
      <c r="CH128" s="145"/>
      <c r="CI128" s="145"/>
      <c r="CJ128" s="145"/>
      <c r="CK128" s="146"/>
      <c r="CL128" s="144">
        <v>0</v>
      </c>
      <c r="CM128" s="145"/>
      <c r="CN128" s="145"/>
      <c r="CO128" s="145"/>
      <c r="CP128" s="145"/>
      <c r="CQ128" s="145"/>
      <c r="CR128" s="146"/>
      <c r="CS128" s="144">
        <v>0</v>
      </c>
      <c r="CT128" s="145"/>
      <c r="CU128" s="145"/>
      <c r="CV128" s="145"/>
      <c r="CW128" s="145"/>
      <c r="CX128" s="145"/>
      <c r="CY128" s="146"/>
      <c r="CZ128" s="144">
        <v>0</v>
      </c>
      <c r="DA128" s="145"/>
      <c r="DB128" s="145"/>
      <c r="DC128" s="145"/>
      <c r="DD128" s="145"/>
      <c r="DE128" s="145"/>
      <c r="DF128" s="146"/>
      <c r="DG128" s="144">
        <v>1</v>
      </c>
      <c r="DH128" s="145"/>
      <c r="DI128" s="145"/>
      <c r="DJ128" s="145"/>
      <c r="DK128" s="145"/>
      <c r="DL128" s="145"/>
      <c r="DM128" s="146"/>
      <c r="DN128" s="144">
        <v>0</v>
      </c>
      <c r="DO128" s="145"/>
      <c r="DP128" s="145"/>
      <c r="DQ128" s="145"/>
      <c r="DR128" s="145"/>
      <c r="DS128" s="145"/>
      <c r="DT128" s="146"/>
    </row>
    <row r="129" spans="1:124" s="19" customFormat="1" ht="29.25" customHeight="1">
      <c r="A129" s="306">
        <v>105</v>
      </c>
      <c r="B129" s="307"/>
      <c r="C129" s="308"/>
      <c r="D129" s="144" t="s">
        <v>386</v>
      </c>
      <c r="E129" s="145"/>
      <c r="F129" s="145"/>
      <c r="G129" s="145"/>
      <c r="H129" s="145"/>
      <c r="I129" s="145"/>
      <c r="J129" s="145"/>
      <c r="K129" s="145"/>
      <c r="L129" s="145"/>
      <c r="M129" s="145"/>
      <c r="N129" s="146"/>
      <c r="O129" s="309" t="s">
        <v>387</v>
      </c>
      <c r="P129" s="310"/>
      <c r="Q129" s="310"/>
      <c r="R129" s="310"/>
      <c r="S129" s="310"/>
      <c r="T129" s="310"/>
      <c r="U129" s="310"/>
      <c r="V129" s="310"/>
      <c r="W129" s="310"/>
      <c r="X129" s="310"/>
      <c r="Y129" s="311"/>
      <c r="Z129" s="312" t="s">
        <v>590</v>
      </c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4"/>
      <c r="AK129" s="315" t="s">
        <v>695</v>
      </c>
      <c r="AL129" s="316"/>
      <c r="AM129" s="316"/>
      <c r="AN129" s="316"/>
      <c r="AO129" s="316"/>
      <c r="AP129" s="316"/>
      <c r="AQ129" s="317"/>
      <c r="AR129" s="144">
        <v>10</v>
      </c>
      <c r="AS129" s="145"/>
      <c r="AT129" s="145"/>
      <c r="AU129" s="145"/>
      <c r="AV129" s="145"/>
      <c r="AW129" s="146"/>
      <c r="AX129" s="318" t="s">
        <v>702</v>
      </c>
      <c r="AY129" s="319"/>
      <c r="AZ129" s="319"/>
      <c r="BA129" s="319"/>
      <c r="BB129" s="319"/>
      <c r="BC129" s="319"/>
      <c r="BD129" s="320"/>
      <c r="BE129" s="144">
        <v>0.4</v>
      </c>
      <c r="BF129" s="145"/>
      <c r="BG129" s="145"/>
      <c r="BH129" s="145"/>
      <c r="BI129" s="145"/>
      <c r="BJ129" s="145"/>
      <c r="BK129" s="146"/>
      <c r="BL129" s="74" t="s">
        <v>703</v>
      </c>
      <c r="BM129" s="144">
        <v>1</v>
      </c>
      <c r="BN129" s="145"/>
      <c r="BO129" s="145"/>
      <c r="BP129" s="145"/>
      <c r="BQ129" s="145"/>
      <c r="BR129" s="145"/>
      <c r="BS129" s="146"/>
      <c r="BT129" s="144">
        <v>0</v>
      </c>
      <c r="BU129" s="145"/>
      <c r="BV129" s="145"/>
      <c r="BW129" s="145"/>
      <c r="BX129" s="145"/>
      <c r="BY129" s="146"/>
      <c r="BZ129" s="144">
        <v>0</v>
      </c>
      <c r="CA129" s="145"/>
      <c r="CB129" s="145"/>
      <c r="CC129" s="145"/>
      <c r="CD129" s="145"/>
      <c r="CE129" s="146"/>
      <c r="CF129" s="144">
        <v>1</v>
      </c>
      <c r="CG129" s="145"/>
      <c r="CH129" s="145"/>
      <c r="CI129" s="145"/>
      <c r="CJ129" s="145"/>
      <c r="CK129" s="146"/>
      <c r="CL129" s="144">
        <v>0</v>
      </c>
      <c r="CM129" s="145"/>
      <c r="CN129" s="145"/>
      <c r="CO129" s="145"/>
      <c r="CP129" s="145"/>
      <c r="CQ129" s="145"/>
      <c r="CR129" s="146"/>
      <c r="CS129" s="144">
        <v>0</v>
      </c>
      <c r="CT129" s="145"/>
      <c r="CU129" s="145"/>
      <c r="CV129" s="145"/>
      <c r="CW129" s="145"/>
      <c r="CX129" s="145"/>
      <c r="CY129" s="146"/>
      <c r="CZ129" s="144">
        <v>0</v>
      </c>
      <c r="DA129" s="145"/>
      <c r="DB129" s="145"/>
      <c r="DC129" s="145"/>
      <c r="DD129" s="145"/>
      <c r="DE129" s="145"/>
      <c r="DF129" s="146"/>
      <c r="DG129" s="144">
        <v>1</v>
      </c>
      <c r="DH129" s="145"/>
      <c r="DI129" s="145"/>
      <c r="DJ129" s="145"/>
      <c r="DK129" s="145"/>
      <c r="DL129" s="145"/>
      <c r="DM129" s="146"/>
      <c r="DN129" s="144">
        <v>0</v>
      </c>
      <c r="DO129" s="145"/>
      <c r="DP129" s="145"/>
      <c r="DQ129" s="145"/>
      <c r="DR129" s="145"/>
      <c r="DS129" s="145"/>
      <c r="DT129" s="146"/>
    </row>
    <row r="130" spans="1:124" s="19" customFormat="1" ht="29.25" customHeight="1">
      <c r="A130" s="306">
        <v>106</v>
      </c>
      <c r="B130" s="307"/>
      <c r="C130" s="308"/>
      <c r="D130" s="144" t="s">
        <v>386</v>
      </c>
      <c r="E130" s="145"/>
      <c r="F130" s="145"/>
      <c r="G130" s="145"/>
      <c r="H130" s="145"/>
      <c r="I130" s="145"/>
      <c r="J130" s="145"/>
      <c r="K130" s="145"/>
      <c r="L130" s="145"/>
      <c r="M130" s="145"/>
      <c r="N130" s="146"/>
      <c r="O130" s="309" t="s">
        <v>387</v>
      </c>
      <c r="P130" s="310"/>
      <c r="Q130" s="310"/>
      <c r="R130" s="310"/>
      <c r="S130" s="310"/>
      <c r="T130" s="310"/>
      <c r="U130" s="310"/>
      <c r="V130" s="310"/>
      <c r="W130" s="310"/>
      <c r="X130" s="310"/>
      <c r="Y130" s="311"/>
      <c r="Z130" s="312" t="s">
        <v>590</v>
      </c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4"/>
      <c r="AK130" s="315" t="s">
        <v>695</v>
      </c>
      <c r="AL130" s="316"/>
      <c r="AM130" s="316"/>
      <c r="AN130" s="316"/>
      <c r="AO130" s="316"/>
      <c r="AP130" s="316"/>
      <c r="AQ130" s="317"/>
      <c r="AR130" s="144">
        <v>10</v>
      </c>
      <c r="AS130" s="145"/>
      <c r="AT130" s="145"/>
      <c r="AU130" s="145"/>
      <c r="AV130" s="145"/>
      <c r="AW130" s="146"/>
      <c r="AX130" s="318" t="s">
        <v>704</v>
      </c>
      <c r="AY130" s="319"/>
      <c r="AZ130" s="319"/>
      <c r="BA130" s="319"/>
      <c r="BB130" s="319"/>
      <c r="BC130" s="319"/>
      <c r="BD130" s="320"/>
      <c r="BE130" s="144">
        <v>0.4</v>
      </c>
      <c r="BF130" s="145"/>
      <c r="BG130" s="145"/>
      <c r="BH130" s="145"/>
      <c r="BI130" s="145"/>
      <c r="BJ130" s="145"/>
      <c r="BK130" s="146"/>
      <c r="BL130" s="74" t="s">
        <v>705</v>
      </c>
      <c r="BM130" s="144">
        <v>1</v>
      </c>
      <c r="BN130" s="145"/>
      <c r="BO130" s="145"/>
      <c r="BP130" s="145"/>
      <c r="BQ130" s="145"/>
      <c r="BR130" s="145"/>
      <c r="BS130" s="146"/>
      <c r="BT130" s="144">
        <v>0</v>
      </c>
      <c r="BU130" s="145"/>
      <c r="BV130" s="145"/>
      <c r="BW130" s="145"/>
      <c r="BX130" s="145"/>
      <c r="BY130" s="146"/>
      <c r="BZ130" s="144">
        <v>0</v>
      </c>
      <c r="CA130" s="145"/>
      <c r="CB130" s="145"/>
      <c r="CC130" s="145"/>
      <c r="CD130" s="145"/>
      <c r="CE130" s="146"/>
      <c r="CF130" s="144">
        <v>1</v>
      </c>
      <c r="CG130" s="145"/>
      <c r="CH130" s="145"/>
      <c r="CI130" s="145"/>
      <c r="CJ130" s="145"/>
      <c r="CK130" s="146"/>
      <c r="CL130" s="144">
        <v>0</v>
      </c>
      <c r="CM130" s="145"/>
      <c r="CN130" s="145"/>
      <c r="CO130" s="145"/>
      <c r="CP130" s="145"/>
      <c r="CQ130" s="145"/>
      <c r="CR130" s="146"/>
      <c r="CS130" s="144">
        <v>0</v>
      </c>
      <c r="CT130" s="145"/>
      <c r="CU130" s="145"/>
      <c r="CV130" s="145"/>
      <c r="CW130" s="145"/>
      <c r="CX130" s="145"/>
      <c r="CY130" s="146"/>
      <c r="CZ130" s="144">
        <v>0</v>
      </c>
      <c r="DA130" s="145"/>
      <c r="DB130" s="145"/>
      <c r="DC130" s="145"/>
      <c r="DD130" s="145"/>
      <c r="DE130" s="145"/>
      <c r="DF130" s="146"/>
      <c r="DG130" s="144">
        <v>1</v>
      </c>
      <c r="DH130" s="145"/>
      <c r="DI130" s="145"/>
      <c r="DJ130" s="145"/>
      <c r="DK130" s="145"/>
      <c r="DL130" s="145"/>
      <c r="DM130" s="146"/>
      <c r="DN130" s="144">
        <v>0</v>
      </c>
      <c r="DO130" s="145"/>
      <c r="DP130" s="145"/>
      <c r="DQ130" s="145"/>
      <c r="DR130" s="145"/>
      <c r="DS130" s="145"/>
      <c r="DT130" s="146"/>
    </row>
    <row r="131" spans="1:124" s="19" customFormat="1" ht="29.25" customHeight="1">
      <c r="A131" s="321">
        <v>107</v>
      </c>
      <c r="B131" s="322"/>
      <c r="C131" s="323"/>
      <c r="D131" s="144" t="s">
        <v>386</v>
      </c>
      <c r="E131" s="145"/>
      <c r="F131" s="145"/>
      <c r="G131" s="145"/>
      <c r="H131" s="145"/>
      <c r="I131" s="145"/>
      <c r="J131" s="145"/>
      <c r="K131" s="145"/>
      <c r="L131" s="145"/>
      <c r="M131" s="145"/>
      <c r="N131" s="146"/>
      <c r="O131" s="309" t="s">
        <v>387</v>
      </c>
      <c r="P131" s="310"/>
      <c r="Q131" s="310"/>
      <c r="R131" s="310"/>
      <c r="S131" s="310"/>
      <c r="T131" s="310"/>
      <c r="U131" s="310"/>
      <c r="V131" s="310"/>
      <c r="W131" s="310"/>
      <c r="X131" s="310"/>
      <c r="Y131" s="311"/>
      <c r="Z131" s="312" t="s">
        <v>590</v>
      </c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4"/>
      <c r="AK131" s="315" t="s">
        <v>695</v>
      </c>
      <c r="AL131" s="316"/>
      <c r="AM131" s="316"/>
      <c r="AN131" s="316"/>
      <c r="AO131" s="316"/>
      <c r="AP131" s="316"/>
      <c r="AQ131" s="317"/>
      <c r="AR131" s="144">
        <v>10</v>
      </c>
      <c r="AS131" s="145"/>
      <c r="AT131" s="145"/>
      <c r="AU131" s="145"/>
      <c r="AV131" s="145"/>
      <c r="AW131" s="146"/>
      <c r="AX131" s="318" t="s">
        <v>706</v>
      </c>
      <c r="AY131" s="319"/>
      <c r="AZ131" s="319"/>
      <c r="BA131" s="319"/>
      <c r="BB131" s="319"/>
      <c r="BC131" s="319"/>
      <c r="BD131" s="320"/>
      <c r="BE131" s="144">
        <v>0.4</v>
      </c>
      <c r="BF131" s="145"/>
      <c r="BG131" s="145"/>
      <c r="BH131" s="145"/>
      <c r="BI131" s="145"/>
      <c r="BJ131" s="145"/>
      <c r="BK131" s="146"/>
      <c r="BL131" s="74" t="s">
        <v>839</v>
      </c>
      <c r="BM131" s="144">
        <v>1</v>
      </c>
      <c r="BN131" s="145"/>
      <c r="BO131" s="145"/>
      <c r="BP131" s="145"/>
      <c r="BQ131" s="145"/>
      <c r="BR131" s="145"/>
      <c r="BS131" s="146"/>
      <c r="BT131" s="144">
        <v>0</v>
      </c>
      <c r="BU131" s="145"/>
      <c r="BV131" s="145"/>
      <c r="BW131" s="145"/>
      <c r="BX131" s="145"/>
      <c r="BY131" s="146"/>
      <c r="BZ131" s="144">
        <v>0</v>
      </c>
      <c r="CA131" s="145"/>
      <c r="CB131" s="145"/>
      <c r="CC131" s="145"/>
      <c r="CD131" s="145"/>
      <c r="CE131" s="146"/>
      <c r="CF131" s="144">
        <v>1</v>
      </c>
      <c r="CG131" s="145"/>
      <c r="CH131" s="145"/>
      <c r="CI131" s="145"/>
      <c r="CJ131" s="145"/>
      <c r="CK131" s="146"/>
      <c r="CL131" s="144">
        <v>0</v>
      </c>
      <c r="CM131" s="145"/>
      <c r="CN131" s="145"/>
      <c r="CO131" s="145"/>
      <c r="CP131" s="145"/>
      <c r="CQ131" s="145"/>
      <c r="CR131" s="146"/>
      <c r="CS131" s="144">
        <v>0</v>
      </c>
      <c r="CT131" s="145"/>
      <c r="CU131" s="145"/>
      <c r="CV131" s="145"/>
      <c r="CW131" s="145"/>
      <c r="CX131" s="145"/>
      <c r="CY131" s="146"/>
      <c r="CZ131" s="144">
        <v>0</v>
      </c>
      <c r="DA131" s="145"/>
      <c r="DB131" s="145"/>
      <c r="DC131" s="145"/>
      <c r="DD131" s="145"/>
      <c r="DE131" s="145"/>
      <c r="DF131" s="146"/>
      <c r="DG131" s="144">
        <v>1</v>
      </c>
      <c r="DH131" s="145"/>
      <c r="DI131" s="145"/>
      <c r="DJ131" s="145"/>
      <c r="DK131" s="145"/>
      <c r="DL131" s="145"/>
      <c r="DM131" s="146"/>
      <c r="DN131" s="144">
        <v>0</v>
      </c>
      <c r="DO131" s="145"/>
      <c r="DP131" s="145"/>
      <c r="DQ131" s="145"/>
      <c r="DR131" s="145"/>
      <c r="DS131" s="145"/>
      <c r="DT131" s="146"/>
    </row>
    <row r="132" spans="1:124" s="19" customFormat="1" ht="29.25" customHeight="1">
      <c r="A132" s="306">
        <v>108</v>
      </c>
      <c r="B132" s="307"/>
      <c r="C132" s="308"/>
      <c r="D132" s="144" t="s">
        <v>386</v>
      </c>
      <c r="E132" s="145"/>
      <c r="F132" s="145"/>
      <c r="G132" s="145"/>
      <c r="H132" s="145"/>
      <c r="I132" s="145"/>
      <c r="J132" s="145"/>
      <c r="K132" s="145"/>
      <c r="L132" s="145"/>
      <c r="M132" s="145"/>
      <c r="N132" s="146"/>
      <c r="O132" s="309" t="s">
        <v>387</v>
      </c>
      <c r="P132" s="310"/>
      <c r="Q132" s="310"/>
      <c r="R132" s="310"/>
      <c r="S132" s="310"/>
      <c r="T132" s="310"/>
      <c r="U132" s="310"/>
      <c r="V132" s="310"/>
      <c r="W132" s="310"/>
      <c r="X132" s="310"/>
      <c r="Y132" s="311"/>
      <c r="Z132" s="312" t="s">
        <v>590</v>
      </c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4"/>
      <c r="AK132" s="315" t="s">
        <v>695</v>
      </c>
      <c r="AL132" s="316"/>
      <c r="AM132" s="316"/>
      <c r="AN132" s="316"/>
      <c r="AO132" s="316"/>
      <c r="AP132" s="316"/>
      <c r="AQ132" s="317"/>
      <c r="AR132" s="144">
        <v>10</v>
      </c>
      <c r="AS132" s="145"/>
      <c r="AT132" s="145"/>
      <c r="AU132" s="145"/>
      <c r="AV132" s="145"/>
      <c r="AW132" s="146"/>
      <c r="AX132" s="318" t="s">
        <v>707</v>
      </c>
      <c r="AY132" s="319"/>
      <c r="AZ132" s="319"/>
      <c r="BA132" s="319"/>
      <c r="BB132" s="319"/>
      <c r="BC132" s="319"/>
      <c r="BD132" s="320"/>
      <c r="BE132" s="144">
        <v>0.4</v>
      </c>
      <c r="BF132" s="145"/>
      <c r="BG132" s="145"/>
      <c r="BH132" s="145"/>
      <c r="BI132" s="145"/>
      <c r="BJ132" s="145"/>
      <c r="BK132" s="146"/>
      <c r="BL132" s="74" t="s">
        <v>708</v>
      </c>
      <c r="BM132" s="144">
        <v>2</v>
      </c>
      <c r="BN132" s="145"/>
      <c r="BO132" s="145"/>
      <c r="BP132" s="145"/>
      <c r="BQ132" s="145"/>
      <c r="BR132" s="145"/>
      <c r="BS132" s="146"/>
      <c r="BT132" s="144">
        <v>0</v>
      </c>
      <c r="BU132" s="145"/>
      <c r="BV132" s="145"/>
      <c r="BW132" s="145"/>
      <c r="BX132" s="145"/>
      <c r="BY132" s="146"/>
      <c r="BZ132" s="144">
        <v>0</v>
      </c>
      <c r="CA132" s="145"/>
      <c r="CB132" s="145"/>
      <c r="CC132" s="145"/>
      <c r="CD132" s="145"/>
      <c r="CE132" s="146"/>
      <c r="CF132" s="144">
        <v>2</v>
      </c>
      <c r="CG132" s="145"/>
      <c r="CH132" s="145"/>
      <c r="CI132" s="145"/>
      <c r="CJ132" s="145"/>
      <c r="CK132" s="146"/>
      <c r="CL132" s="144">
        <v>0</v>
      </c>
      <c r="CM132" s="145"/>
      <c r="CN132" s="145"/>
      <c r="CO132" s="145"/>
      <c r="CP132" s="145"/>
      <c r="CQ132" s="145"/>
      <c r="CR132" s="146"/>
      <c r="CS132" s="144">
        <v>0</v>
      </c>
      <c r="CT132" s="145"/>
      <c r="CU132" s="145"/>
      <c r="CV132" s="145"/>
      <c r="CW132" s="145"/>
      <c r="CX132" s="145"/>
      <c r="CY132" s="146"/>
      <c r="CZ132" s="144">
        <v>0</v>
      </c>
      <c r="DA132" s="145"/>
      <c r="DB132" s="145"/>
      <c r="DC132" s="145"/>
      <c r="DD132" s="145"/>
      <c r="DE132" s="145"/>
      <c r="DF132" s="146"/>
      <c r="DG132" s="144">
        <v>2</v>
      </c>
      <c r="DH132" s="145"/>
      <c r="DI132" s="145"/>
      <c r="DJ132" s="145"/>
      <c r="DK132" s="145"/>
      <c r="DL132" s="145"/>
      <c r="DM132" s="146"/>
      <c r="DN132" s="144">
        <v>0</v>
      </c>
      <c r="DO132" s="145"/>
      <c r="DP132" s="145"/>
      <c r="DQ132" s="145"/>
      <c r="DR132" s="145"/>
      <c r="DS132" s="145"/>
      <c r="DT132" s="146"/>
    </row>
    <row r="133" spans="1:124" s="19" customFormat="1" ht="29.25" customHeight="1">
      <c r="A133" s="306">
        <v>109</v>
      </c>
      <c r="B133" s="307"/>
      <c r="C133" s="308"/>
      <c r="D133" s="144" t="s">
        <v>386</v>
      </c>
      <c r="E133" s="145"/>
      <c r="F133" s="145"/>
      <c r="G133" s="145"/>
      <c r="H133" s="145"/>
      <c r="I133" s="145"/>
      <c r="J133" s="145"/>
      <c r="K133" s="145"/>
      <c r="L133" s="145"/>
      <c r="M133" s="145"/>
      <c r="N133" s="146"/>
      <c r="O133" s="309" t="s">
        <v>387</v>
      </c>
      <c r="P133" s="310"/>
      <c r="Q133" s="310"/>
      <c r="R133" s="310"/>
      <c r="S133" s="310"/>
      <c r="T133" s="310"/>
      <c r="U133" s="310"/>
      <c r="V133" s="310"/>
      <c r="W133" s="310"/>
      <c r="X133" s="310"/>
      <c r="Y133" s="311"/>
      <c r="Z133" s="312" t="s">
        <v>590</v>
      </c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4"/>
      <c r="AK133" s="315" t="s">
        <v>695</v>
      </c>
      <c r="AL133" s="316"/>
      <c r="AM133" s="316"/>
      <c r="AN133" s="316"/>
      <c r="AO133" s="316"/>
      <c r="AP133" s="316"/>
      <c r="AQ133" s="317"/>
      <c r="AR133" s="144">
        <v>10</v>
      </c>
      <c r="AS133" s="145"/>
      <c r="AT133" s="145"/>
      <c r="AU133" s="145"/>
      <c r="AV133" s="145"/>
      <c r="AW133" s="146"/>
      <c r="AX133" s="318" t="s">
        <v>709</v>
      </c>
      <c r="AY133" s="319"/>
      <c r="AZ133" s="319"/>
      <c r="BA133" s="319"/>
      <c r="BB133" s="319"/>
      <c r="BC133" s="319"/>
      <c r="BD133" s="320"/>
      <c r="BE133" s="144">
        <v>0.4</v>
      </c>
      <c r="BF133" s="145"/>
      <c r="BG133" s="145"/>
      <c r="BH133" s="145"/>
      <c r="BI133" s="145"/>
      <c r="BJ133" s="145"/>
      <c r="BK133" s="146"/>
      <c r="BL133" s="74" t="s">
        <v>710</v>
      </c>
      <c r="BM133" s="144">
        <v>1</v>
      </c>
      <c r="BN133" s="145"/>
      <c r="BO133" s="145"/>
      <c r="BP133" s="145"/>
      <c r="BQ133" s="145"/>
      <c r="BR133" s="145"/>
      <c r="BS133" s="146"/>
      <c r="BT133" s="144">
        <v>0</v>
      </c>
      <c r="BU133" s="145"/>
      <c r="BV133" s="145"/>
      <c r="BW133" s="145"/>
      <c r="BX133" s="145"/>
      <c r="BY133" s="146"/>
      <c r="BZ133" s="144">
        <v>0</v>
      </c>
      <c r="CA133" s="145"/>
      <c r="CB133" s="145"/>
      <c r="CC133" s="145"/>
      <c r="CD133" s="145"/>
      <c r="CE133" s="146"/>
      <c r="CF133" s="144">
        <v>1</v>
      </c>
      <c r="CG133" s="145"/>
      <c r="CH133" s="145"/>
      <c r="CI133" s="145"/>
      <c r="CJ133" s="145"/>
      <c r="CK133" s="146"/>
      <c r="CL133" s="144">
        <v>0</v>
      </c>
      <c r="CM133" s="145"/>
      <c r="CN133" s="145"/>
      <c r="CO133" s="145"/>
      <c r="CP133" s="145"/>
      <c r="CQ133" s="145"/>
      <c r="CR133" s="146"/>
      <c r="CS133" s="144">
        <v>0</v>
      </c>
      <c r="CT133" s="145"/>
      <c r="CU133" s="145"/>
      <c r="CV133" s="145"/>
      <c r="CW133" s="145"/>
      <c r="CX133" s="145"/>
      <c r="CY133" s="146"/>
      <c r="CZ133" s="144">
        <v>0</v>
      </c>
      <c r="DA133" s="145"/>
      <c r="DB133" s="145"/>
      <c r="DC133" s="145"/>
      <c r="DD133" s="145"/>
      <c r="DE133" s="145"/>
      <c r="DF133" s="146"/>
      <c r="DG133" s="144">
        <v>1</v>
      </c>
      <c r="DH133" s="145"/>
      <c r="DI133" s="145"/>
      <c r="DJ133" s="145"/>
      <c r="DK133" s="145"/>
      <c r="DL133" s="145"/>
      <c r="DM133" s="146"/>
      <c r="DN133" s="144">
        <v>0</v>
      </c>
      <c r="DO133" s="145"/>
      <c r="DP133" s="145"/>
      <c r="DQ133" s="145"/>
      <c r="DR133" s="145"/>
      <c r="DS133" s="145"/>
      <c r="DT133" s="146"/>
    </row>
    <row r="134" spans="1:124" s="19" customFormat="1" ht="29.25" customHeight="1">
      <c r="A134" s="321">
        <v>110</v>
      </c>
      <c r="B134" s="322"/>
      <c r="C134" s="323"/>
      <c r="D134" s="144" t="s">
        <v>386</v>
      </c>
      <c r="E134" s="145"/>
      <c r="F134" s="145"/>
      <c r="G134" s="145"/>
      <c r="H134" s="145"/>
      <c r="I134" s="145"/>
      <c r="J134" s="145"/>
      <c r="K134" s="145"/>
      <c r="L134" s="145"/>
      <c r="M134" s="145"/>
      <c r="N134" s="146"/>
      <c r="O134" s="309" t="s">
        <v>387</v>
      </c>
      <c r="P134" s="310"/>
      <c r="Q134" s="310"/>
      <c r="R134" s="310"/>
      <c r="S134" s="310"/>
      <c r="T134" s="310"/>
      <c r="U134" s="310"/>
      <c r="V134" s="310"/>
      <c r="W134" s="310"/>
      <c r="X134" s="310"/>
      <c r="Y134" s="311"/>
      <c r="Z134" s="312" t="s">
        <v>590</v>
      </c>
      <c r="AA134" s="313"/>
      <c r="AB134" s="313"/>
      <c r="AC134" s="313"/>
      <c r="AD134" s="313"/>
      <c r="AE134" s="313"/>
      <c r="AF134" s="313"/>
      <c r="AG134" s="313"/>
      <c r="AH134" s="313"/>
      <c r="AI134" s="313"/>
      <c r="AJ134" s="314"/>
      <c r="AK134" s="315" t="s">
        <v>695</v>
      </c>
      <c r="AL134" s="316"/>
      <c r="AM134" s="316"/>
      <c r="AN134" s="316"/>
      <c r="AO134" s="316"/>
      <c r="AP134" s="316"/>
      <c r="AQ134" s="317"/>
      <c r="AR134" s="144">
        <v>10</v>
      </c>
      <c r="AS134" s="145"/>
      <c r="AT134" s="145"/>
      <c r="AU134" s="145"/>
      <c r="AV134" s="145"/>
      <c r="AW134" s="146"/>
      <c r="AX134" s="318" t="s">
        <v>711</v>
      </c>
      <c r="AY134" s="319"/>
      <c r="AZ134" s="319"/>
      <c r="BA134" s="319"/>
      <c r="BB134" s="319"/>
      <c r="BC134" s="319"/>
      <c r="BD134" s="320"/>
      <c r="BE134" s="144">
        <v>0.4</v>
      </c>
      <c r="BF134" s="145"/>
      <c r="BG134" s="145"/>
      <c r="BH134" s="145"/>
      <c r="BI134" s="145"/>
      <c r="BJ134" s="145"/>
      <c r="BK134" s="146"/>
      <c r="BL134" s="74" t="s">
        <v>712</v>
      </c>
      <c r="BM134" s="144">
        <v>1</v>
      </c>
      <c r="BN134" s="145"/>
      <c r="BO134" s="145"/>
      <c r="BP134" s="145"/>
      <c r="BQ134" s="145"/>
      <c r="BR134" s="145"/>
      <c r="BS134" s="146"/>
      <c r="BT134" s="144">
        <v>0</v>
      </c>
      <c r="BU134" s="145"/>
      <c r="BV134" s="145"/>
      <c r="BW134" s="145"/>
      <c r="BX134" s="145"/>
      <c r="BY134" s="146"/>
      <c r="BZ134" s="144">
        <v>0</v>
      </c>
      <c r="CA134" s="145"/>
      <c r="CB134" s="145"/>
      <c r="CC134" s="145"/>
      <c r="CD134" s="145"/>
      <c r="CE134" s="146"/>
      <c r="CF134" s="144">
        <v>1</v>
      </c>
      <c r="CG134" s="145"/>
      <c r="CH134" s="145"/>
      <c r="CI134" s="145"/>
      <c r="CJ134" s="145"/>
      <c r="CK134" s="146"/>
      <c r="CL134" s="144">
        <v>0</v>
      </c>
      <c r="CM134" s="145"/>
      <c r="CN134" s="145"/>
      <c r="CO134" s="145"/>
      <c r="CP134" s="145"/>
      <c r="CQ134" s="145"/>
      <c r="CR134" s="146"/>
      <c r="CS134" s="144">
        <v>0</v>
      </c>
      <c r="CT134" s="145"/>
      <c r="CU134" s="145"/>
      <c r="CV134" s="145"/>
      <c r="CW134" s="145"/>
      <c r="CX134" s="145"/>
      <c r="CY134" s="146"/>
      <c r="CZ134" s="144">
        <v>0</v>
      </c>
      <c r="DA134" s="145"/>
      <c r="DB134" s="145"/>
      <c r="DC134" s="145"/>
      <c r="DD134" s="145"/>
      <c r="DE134" s="145"/>
      <c r="DF134" s="146"/>
      <c r="DG134" s="144">
        <v>1</v>
      </c>
      <c r="DH134" s="145"/>
      <c r="DI134" s="145"/>
      <c r="DJ134" s="145"/>
      <c r="DK134" s="145"/>
      <c r="DL134" s="145"/>
      <c r="DM134" s="146"/>
      <c r="DN134" s="144">
        <v>0</v>
      </c>
      <c r="DO134" s="145"/>
      <c r="DP134" s="145"/>
      <c r="DQ134" s="145"/>
      <c r="DR134" s="145"/>
      <c r="DS134" s="145"/>
      <c r="DT134" s="146"/>
    </row>
    <row r="135" spans="1:124" s="19" customFormat="1" ht="29.25" customHeight="1">
      <c r="A135" s="306">
        <v>111</v>
      </c>
      <c r="B135" s="307"/>
      <c r="C135" s="308"/>
      <c r="D135" s="144" t="s">
        <v>386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6"/>
      <c r="O135" s="309" t="s">
        <v>387</v>
      </c>
      <c r="P135" s="310"/>
      <c r="Q135" s="310"/>
      <c r="R135" s="310"/>
      <c r="S135" s="310"/>
      <c r="T135" s="310"/>
      <c r="U135" s="310"/>
      <c r="V135" s="310"/>
      <c r="W135" s="310"/>
      <c r="X135" s="310"/>
      <c r="Y135" s="311"/>
      <c r="Z135" s="312" t="s">
        <v>590</v>
      </c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4"/>
      <c r="AK135" s="315" t="s">
        <v>695</v>
      </c>
      <c r="AL135" s="316"/>
      <c r="AM135" s="316"/>
      <c r="AN135" s="316"/>
      <c r="AO135" s="316"/>
      <c r="AP135" s="316"/>
      <c r="AQ135" s="317"/>
      <c r="AR135" s="144">
        <v>10</v>
      </c>
      <c r="AS135" s="145"/>
      <c r="AT135" s="145"/>
      <c r="AU135" s="145"/>
      <c r="AV135" s="145"/>
      <c r="AW135" s="146"/>
      <c r="AX135" s="318" t="s">
        <v>713</v>
      </c>
      <c r="AY135" s="319"/>
      <c r="AZ135" s="319"/>
      <c r="BA135" s="319"/>
      <c r="BB135" s="319"/>
      <c r="BC135" s="319"/>
      <c r="BD135" s="320"/>
      <c r="BE135" s="144">
        <v>0.4</v>
      </c>
      <c r="BF135" s="145"/>
      <c r="BG135" s="145"/>
      <c r="BH135" s="145"/>
      <c r="BI135" s="145"/>
      <c r="BJ135" s="145"/>
      <c r="BK135" s="146"/>
      <c r="BL135" s="74" t="s">
        <v>714</v>
      </c>
      <c r="BM135" s="144">
        <v>1</v>
      </c>
      <c r="BN135" s="145"/>
      <c r="BO135" s="145"/>
      <c r="BP135" s="145"/>
      <c r="BQ135" s="145"/>
      <c r="BR135" s="145"/>
      <c r="BS135" s="146"/>
      <c r="BT135" s="144">
        <v>0</v>
      </c>
      <c r="BU135" s="145"/>
      <c r="BV135" s="145"/>
      <c r="BW135" s="145"/>
      <c r="BX135" s="145"/>
      <c r="BY135" s="146"/>
      <c r="BZ135" s="144">
        <v>0</v>
      </c>
      <c r="CA135" s="145"/>
      <c r="CB135" s="145"/>
      <c r="CC135" s="145"/>
      <c r="CD135" s="145"/>
      <c r="CE135" s="146"/>
      <c r="CF135" s="144">
        <v>1</v>
      </c>
      <c r="CG135" s="145"/>
      <c r="CH135" s="145"/>
      <c r="CI135" s="145"/>
      <c r="CJ135" s="145"/>
      <c r="CK135" s="146"/>
      <c r="CL135" s="144">
        <v>0</v>
      </c>
      <c r="CM135" s="145"/>
      <c r="CN135" s="145"/>
      <c r="CO135" s="145"/>
      <c r="CP135" s="145"/>
      <c r="CQ135" s="145"/>
      <c r="CR135" s="146"/>
      <c r="CS135" s="144">
        <v>0</v>
      </c>
      <c r="CT135" s="145"/>
      <c r="CU135" s="145"/>
      <c r="CV135" s="145"/>
      <c r="CW135" s="145"/>
      <c r="CX135" s="145"/>
      <c r="CY135" s="146"/>
      <c r="CZ135" s="144">
        <v>0</v>
      </c>
      <c r="DA135" s="145"/>
      <c r="DB135" s="145"/>
      <c r="DC135" s="145"/>
      <c r="DD135" s="145"/>
      <c r="DE135" s="145"/>
      <c r="DF135" s="146"/>
      <c r="DG135" s="144">
        <v>1</v>
      </c>
      <c r="DH135" s="145"/>
      <c r="DI135" s="145"/>
      <c r="DJ135" s="145"/>
      <c r="DK135" s="145"/>
      <c r="DL135" s="145"/>
      <c r="DM135" s="146"/>
      <c r="DN135" s="144">
        <v>0</v>
      </c>
      <c r="DO135" s="145"/>
      <c r="DP135" s="145"/>
      <c r="DQ135" s="145"/>
      <c r="DR135" s="145"/>
      <c r="DS135" s="145"/>
      <c r="DT135" s="146"/>
    </row>
    <row r="136" spans="1:124" s="19" customFormat="1" ht="29.25" customHeight="1">
      <c r="A136" s="306">
        <v>112</v>
      </c>
      <c r="B136" s="307"/>
      <c r="C136" s="308"/>
      <c r="D136" s="144" t="s">
        <v>386</v>
      </c>
      <c r="E136" s="145"/>
      <c r="F136" s="145"/>
      <c r="G136" s="145"/>
      <c r="H136" s="145"/>
      <c r="I136" s="145"/>
      <c r="J136" s="145"/>
      <c r="K136" s="145"/>
      <c r="L136" s="145"/>
      <c r="M136" s="145"/>
      <c r="N136" s="146"/>
      <c r="O136" s="309" t="s">
        <v>387</v>
      </c>
      <c r="P136" s="310"/>
      <c r="Q136" s="310"/>
      <c r="R136" s="310"/>
      <c r="S136" s="310"/>
      <c r="T136" s="310"/>
      <c r="U136" s="310"/>
      <c r="V136" s="310"/>
      <c r="W136" s="310"/>
      <c r="X136" s="310"/>
      <c r="Y136" s="311"/>
      <c r="Z136" s="312" t="s">
        <v>590</v>
      </c>
      <c r="AA136" s="313"/>
      <c r="AB136" s="313"/>
      <c r="AC136" s="313"/>
      <c r="AD136" s="313"/>
      <c r="AE136" s="313"/>
      <c r="AF136" s="313"/>
      <c r="AG136" s="313"/>
      <c r="AH136" s="313"/>
      <c r="AI136" s="313"/>
      <c r="AJ136" s="314"/>
      <c r="AK136" s="315" t="s">
        <v>695</v>
      </c>
      <c r="AL136" s="316"/>
      <c r="AM136" s="316"/>
      <c r="AN136" s="316"/>
      <c r="AO136" s="316"/>
      <c r="AP136" s="316"/>
      <c r="AQ136" s="317"/>
      <c r="AR136" s="144">
        <v>10</v>
      </c>
      <c r="AS136" s="145"/>
      <c r="AT136" s="145"/>
      <c r="AU136" s="145"/>
      <c r="AV136" s="145"/>
      <c r="AW136" s="146"/>
      <c r="AX136" s="318" t="s">
        <v>715</v>
      </c>
      <c r="AY136" s="319"/>
      <c r="AZ136" s="319"/>
      <c r="BA136" s="319"/>
      <c r="BB136" s="319"/>
      <c r="BC136" s="319"/>
      <c r="BD136" s="320"/>
      <c r="BE136" s="144">
        <v>0.4</v>
      </c>
      <c r="BF136" s="145"/>
      <c r="BG136" s="145"/>
      <c r="BH136" s="145"/>
      <c r="BI136" s="145"/>
      <c r="BJ136" s="145"/>
      <c r="BK136" s="146"/>
      <c r="BL136" s="74" t="s">
        <v>694</v>
      </c>
      <c r="BM136" s="144">
        <v>1</v>
      </c>
      <c r="BN136" s="145"/>
      <c r="BO136" s="145"/>
      <c r="BP136" s="145"/>
      <c r="BQ136" s="145"/>
      <c r="BR136" s="145"/>
      <c r="BS136" s="146"/>
      <c r="BT136" s="144">
        <v>0</v>
      </c>
      <c r="BU136" s="145"/>
      <c r="BV136" s="145"/>
      <c r="BW136" s="145"/>
      <c r="BX136" s="145"/>
      <c r="BY136" s="146"/>
      <c r="BZ136" s="144">
        <v>0</v>
      </c>
      <c r="CA136" s="145"/>
      <c r="CB136" s="145"/>
      <c r="CC136" s="145"/>
      <c r="CD136" s="145"/>
      <c r="CE136" s="146"/>
      <c r="CF136" s="144">
        <v>1</v>
      </c>
      <c r="CG136" s="145"/>
      <c r="CH136" s="145"/>
      <c r="CI136" s="145"/>
      <c r="CJ136" s="145"/>
      <c r="CK136" s="146"/>
      <c r="CL136" s="144">
        <v>0</v>
      </c>
      <c r="CM136" s="145"/>
      <c r="CN136" s="145"/>
      <c r="CO136" s="145"/>
      <c r="CP136" s="145"/>
      <c r="CQ136" s="145"/>
      <c r="CR136" s="146"/>
      <c r="CS136" s="144">
        <v>0</v>
      </c>
      <c r="CT136" s="145"/>
      <c r="CU136" s="145"/>
      <c r="CV136" s="145"/>
      <c r="CW136" s="145"/>
      <c r="CX136" s="145"/>
      <c r="CY136" s="146"/>
      <c r="CZ136" s="144">
        <v>0</v>
      </c>
      <c r="DA136" s="145"/>
      <c r="DB136" s="145"/>
      <c r="DC136" s="145"/>
      <c r="DD136" s="145"/>
      <c r="DE136" s="145"/>
      <c r="DF136" s="146"/>
      <c r="DG136" s="144">
        <v>1</v>
      </c>
      <c r="DH136" s="145"/>
      <c r="DI136" s="145"/>
      <c r="DJ136" s="145"/>
      <c r="DK136" s="145"/>
      <c r="DL136" s="145"/>
      <c r="DM136" s="146"/>
      <c r="DN136" s="144">
        <v>0</v>
      </c>
      <c r="DO136" s="145"/>
      <c r="DP136" s="145"/>
      <c r="DQ136" s="145"/>
      <c r="DR136" s="145"/>
      <c r="DS136" s="145"/>
      <c r="DT136" s="146"/>
    </row>
    <row r="137" spans="1:124" s="19" customFormat="1" ht="29.25" customHeight="1">
      <c r="A137" s="321">
        <v>113</v>
      </c>
      <c r="B137" s="322"/>
      <c r="C137" s="323"/>
      <c r="D137" s="144" t="s">
        <v>386</v>
      </c>
      <c r="E137" s="145"/>
      <c r="F137" s="145"/>
      <c r="G137" s="145"/>
      <c r="H137" s="145"/>
      <c r="I137" s="145"/>
      <c r="J137" s="145"/>
      <c r="K137" s="145"/>
      <c r="L137" s="145"/>
      <c r="M137" s="145"/>
      <c r="N137" s="146"/>
      <c r="O137" s="309" t="s">
        <v>387</v>
      </c>
      <c r="P137" s="310"/>
      <c r="Q137" s="310"/>
      <c r="R137" s="310"/>
      <c r="S137" s="310"/>
      <c r="T137" s="310"/>
      <c r="U137" s="310"/>
      <c r="V137" s="310"/>
      <c r="W137" s="310"/>
      <c r="X137" s="310"/>
      <c r="Y137" s="311"/>
      <c r="Z137" s="312" t="s">
        <v>590</v>
      </c>
      <c r="AA137" s="313"/>
      <c r="AB137" s="313"/>
      <c r="AC137" s="313"/>
      <c r="AD137" s="313"/>
      <c r="AE137" s="313"/>
      <c r="AF137" s="313"/>
      <c r="AG137" s="313"/>
      <c r="AH137" s="313"/>
      <c r="AI137" s="313"/>
      <c r="AJ137" s="314"/>
      <c r="AK137" s="315" t="s">
        <v>717</v>
      </c>
      <c r="AL137" s="316"/>
      <c r="AM137" s="316"/>
      <c r="AN137" s="316"/>
      <c r="AO137" s="316"/>
      <c r="AP137" s="316"/>
      <c r="AQ137" s="317"/>
      <c r="AR137" s="144">
        <v>10</v>
      </c>
      <c r="AS137" s="145"/>
      <c r="AT137" s="145"/>
      <c r="AU137" s="145"/>
      <c r="AV137" s="145"/>
      <c r="AW137" s="146"/>
      <c r="AX137" s="318" t="s">
        <v>12</v>
      </c>
      <c r="AY137" s="319"/>
      <c r="AZ137" s="319"/>
      <c r="BA137" s="319"/>
      <c r="BB137" s="319"/>
      <c r="BC137" s="319"/>
      <c r="BD137" s="320"/>
      <c r="BE137" s="144" t="s">
        <v>12</v>
      </c>
      <c r="BF137" s="145"/>
      <c r="BG137" s="145"/>
      <c r="BH137" s="145"/>
      <c r="BI137" s="145"/>
      <c r="BJ137" s="145"/>
      <c r="BK137" s="146"/>
      <c r="BL137" s="74" t="s">
        <v>718</v>
      </c>
      <c r="BM137" s="144">
        <v>1</v>
      </c>
      <c r="BN137" s="145"/>
      <c r="BO137" s="145"/>
      <c r="BP137" s="145"/>
      <c r="BQ137" s="145"/>
      <c r="BR137" s="145"/>
      <c r="BS137" s="146"/>
      <c r="BT137" s="144">
        <v>0</v>
      </c>
      <c r="BU137" s="145"/>
      <c r="BV137" s="145"/>
      <c r="BW137" s="145"/>
      <c r="BX137" s="145"/>
      <c r="BY137" s="146"/>
      <c r="BZ137" s="144">
        <v>1</v>
      </c>
      <c r="CA137" s="145"/>
      <c r="CB137" s="145"/>
      <c r="CC137" s="145"/>
      <c r="CD137" s="145"/>
      <c r="CE137" s="146"/>
      <c r="CF137" s="144">
        <v>0</v>
      </c>
      <c r="CG137" s="145"/>
      <c r="CH137" s="145"/>
      <c r="CI137" s="145"/>
      <c r="CJ137" s="145"/>
      <c r="CK137" s="146"/>
      <c r="CL137" s="144">
        <v>0</v>
      </c>
      <c r="CM137" s="145"/>
      <c r="CN137" s="145"/>
      <c r="CO137" s="145"/>
      <c r="CP137" s="145"/>
      <c r="CQ137" s="145"/>
      <c r="CR137" s="146"/>
      <c r="CS137" s="144">
        <v>0</v>
      </c>
      <c r="CT137" s="145"/>
      <c r="CU137" s="145"/>
      <c r="CV137" s="145"/>
      <c r="CW137" s="145"/>
      <c r="CX137" s="145"/>
      <c r="CY137" s="146"/>
      <c r="CZ137" s="144">
        <v>0</v>
      </c>
      <c r="DA137" s="145"/>
      <c r="DB137" s="145"/>
      <c r="DC137" s="145"/>
      <c r="DD137" s="145"/>
      <c r="DE137" s="145"/>
      <c r="DF137" s="146"/>
      <c r="DG137" s="144">
        <v>1</v>
      </c>
      <c r="DH137" s="145"/>
      <c r="DI137" s="145"/>
      <c r="DJ137" s="145"/>
      <c r="DK137" s="145"/>
      <c r="DL137" s="145"/>
      <c r="DM137" s="146"/>
      <c r="DN137" s="144">
        <v>0</v>
      </c>
      <c r="DO137" s="145"/>
      <c r="DP137" s="145"/>
      <c r="DQ137" s="145"/>
      <c r="DR137" s="145"/>
      <c r="DS137" s="145"/>
      <c r="DT137" s="146"/>
    </row>
    <row r="138" spans="1:124" s="19" customFormat="1" ht="29.25" customHeight="1">
      <c r="A138" s="306">
        <v>114</v>
      </c>
      <c r="B138" s="307"/>
      <c r="C138" s="308"/>
      <c r="D138" s="144" t="s">
        <v>386</v>
      </c>
      <c r="E138" s="145"/>
      <c r="F138" s="145"/>
      <c r="G138" s="145"/>
      <c r="H138" s="145"/>
      <c r="I138" s="145"/>
      <c r="J138" s="145"/>
      <c r="K138" s="145"/>
      <c r="L138" s="145"/>
      <c r="M138" s="145"/>
      <c r="N138" s="146"/>
      <c r="O138" s="309" t="s">
        <v>387</v>
      </c>
      <c r="P138" s="310"/>
      <c r="Q138" s="310"/>
      <c r="R138" s="310"/>
      <c r="S138" s="310"/>
      <c r="T138" s="310"/>
      <c r="U138" s="310"/>
      <c r="V138" s="310"/>
      <c r="W138" s="310"/>
      <c r="X138" s="310"/>
      <c r="Y138" s="311"/>
      <c r="Z138" s="312" t="s">
        <v>591</v>
      </c>
      <c r="AA138" s="313"/>
      <c r="AB138" s="313"/>
      <c r="AC138" s="313"/>
      <c r="AD138" s="313"/>
      <c r="AE138" s="313"/>
      <c r="AF138" s="313"/>
      <c r="AG138" s="313"/>
      <c r="AH138" s="313"/>
      <c r="AI138" s="313"/>
      <c r="AJ138" s="314"/>
      <c r="AK138" s="315" t="s">
        <v>495</v>
      </c>
      <c r="AL138" s="316"/>
      <c r="AM138" s="316"/>
      <c r="AN138" s="316"/>
      <c r="AO138" s="316"/>
      <c r="AP138" s="316"/>
      <c r="AQ138" s="317"/>
      <c r="AR138" s="144">
        <v>10</v>
      </c>
      <c r="AS138" s="145"/>
      <c r="AT138" s="145"/>
      <c r="AU138" s="145"/>
      <c r="AV138" s="145"/>
      <c r="AW138" s="146"/>
      <c r="AX138" s="318" t="s">
        <v>12</v>
      </c>
      <c r="AY138" s="319"/>
      <c r="AZ138" s="319"/>
      <c r="BA138" s="319"/>
      <c r="BB138" s="319"/>
      <c r="BC138" s="319"/>
      <c r="BD138" s="320"/>
      <c r="BE138" s="144" t="s">
        <v>12</v>
      </c>
      <c r="BF138" s="145"/>
      <c r="BG138" s="145"/>
      <c r="BH138" s="145"/>
      <c r="BI138" s="145"/>
      <c r="BJ138" s="145"/>
      <c r="BK138" s="146"/>
      <c r="BL138" s="74" t="s">
        <v>719</v>
      </c>
      <c r="BM138" s="144">
        <v>1</v>
      </c>
      <c r="BN138" s="145"/>
      <c r="BO138" s="145"/>
      <c r="BP138" s="145"/>
      <c r="BQ138" s="145"/>
      <c r="BR138" s="145"/>
      <c r="BS138" s="146"/>
      <c r="BT138" s="144">
        <v>0</v>
      </c>
      <c r="BU138" s="145"/>
      <c r="BV138" s="145"/>
      <c r="BW138" s="145"/>
      <c r="BX138" s="145"/>
      <c r="BY138" s="146"/>
      <c r="BZ138" s="144">
        <v>1</v>
      </c>
      <c r="CA138" s="145"/>
      <c r="CB138" s="145"/>
      <c r="CC138" s="145"/>
      <c r="CD138" s="145"/>
      <c r="CE138" s="146"/>
      <c r="CF138" s="144">
        <v>0</v>
      </c>
      <c r="CG138" s="145"/>
      <c r="CH138" s="145"/>
      <c r="CI138" s="145"/>
      <c r="CJ138" s="145"/>
      <c r="CK138" s="146"/>
      <c r="CL138" s="144">
        <v>0</v>
      </c>
      <c r="CM138" s="145"/>
      <c r="CN138" s="145"/>
      <c r="CO138" s="145"/>
      <c r="CP138" s="145"/>
      <c r="CQ138" s="145"/>
      <c r="CR138" s="146"/>
      <c r="CS138" s="144">
        <v>0</v>
      </c>
      <c r="CT138" s="145"/>
      <c r="CU138" s="145"/>
      <c r="CV138" s="145"/>
      <c r="CW138" s="145"/>
      <c r="CX138" s="145"/>
      <c r="CY138" s="146"/>
      <c r="CZ138" s="144">
        <v>0</v>
      </c>
      <c r="DA138" s="145"/>
      <c r="DB138" s="145"/>
      <c r="DC138" s="145"/>
      <c r="DD138" s="145"/>
      <c r="DE138" s="145"/>
      <c r="DF138" s="146"/>
      <c r="DG138" s="144">
        <v>1</v>
      </c>
      <c r="DH138" s="145"/>
      <c r="DI138" s="145"/>
      <c r="DJ138" s="145"/>
      <c r="DK138" s="145"/>
      <c r="DL138" s="145"/>
      <c r="DM138" s="146"/>
      <c r="DN138" s="144">
        <v>0</v>
      </c>
      <c r="DO138" s="145"/>
      <c r="DP138" s="145"/>
      <c r="DQ138" s="145"/>
      <c r="DR138" s="145"/>
      <c r="DS138" s="145"/>
      <c r="DT138" s="146"/>
    </row>
    <row r="139" spans="1:124" s="19" customFormat="1" ht="29.25" customHeight="1">
      <c r="A139" s="306">
        <v>115</v>
      </c>
      <c r="B139" s="307"/>
      <c r="C139" s="308"/>
      <c r="D139" s="144" t="s">
        <v>386</v>
      </c>
      <c r="E139" s="145"/>
      <c r="F139" s="145"/>
      <c r="G139" s="145"/>
      <c r="H139" s="145"/>
      <c r="I139" s="145"/>
      <c r="J139" s="145"/>
      <c r="K139" s="145"/>
      <c r="L139" s="145"/>
      <c r="M139" s="145"/>
      <c r="N139" s="146"/>
      <c r="O139" s="309" t="s">
        <v>387</v>
      </c>
      <c r="P139" s="310"/>
      <c r="Q139" s="310"/>
      <c r="R139" s="310"/>
      <c r="S139" s="310"/>
      <c r="T139" s="310"/>
      <c r="U139" s="310"/>
      <c r="V139" s="310"/>
      <c r="W139" s="310"/>
      <c r="X139" s="310"/>
      <c r="Y139" s="311"/>
      <c r="Z139" s="312" t="s">
        <v>591</v>
      </c>
      <c r="AA139" s="313"/>
      <c r="AB139" s="313"/>
      <c r="AC139" s="313"/>
      <c r="AD139" s="313"/>
      <c r="AE139" s="313"/>
      <c r="AF139" s="313"/>
      <c r="AG139" s="313"/>
      <c r="AH139" s="313"/>
      <c r="AI139" s="313"/>
      <c r="AJ139" s="314"/>
      <c r="AK139" s="315" t="s">
        <v>720</v>
      </c>
      <c r="AL139" s="316"/>
      <c r="AM139" s="316"/>
      <c r="AN139" s="316"/>
      <c r="AO139" s="316"/>
      <c r="AP139" s="316"/>
      <c r="AQ139" s="317"/>
      <c r="AR139" s="144">
        <v>10</v>
      </c>
      <c r="AS139" s="145"/>
      <c r="AT139" s="145"/>
      <c r="AU139" s="145"/>
      <c r="AV139" s="145"/>
      <c r="AW139" s="146"/>
      <c r="AX139" s="318" t="s">
        <v>12</v>
      </c>
      <c r="AY139" s="319"/>
      <c r="AZ139" s="319"/>
      <c r="BA139" s="319"/>
      <c r="BB139" s="319"/>
      <c r="BC139" s="319"/>
      <c r="BD139" s="320"/>
      <c r="BE139" s="144" t="s">
        <v>12</v>
      </c>
      <c r="BF139" s="145"/>
      <c r="BG139" s="145"/>
      <c r="BH139" s="145"/>
      <c r="BI139" s="145"/>
      <c r="BJ139" s="145"/>
      <c r="BK139" s="146"/>
      <c r="BL139" s="74" t="s">
        <v>721</v>
      </c>
      <c r="BM139" s="144">
        <v>4</v>
      </c>
      <c r="BN139" s="145"/>
      <c r="BO139" s="145"/>
      <c r="BP139" s="145"/>
      <c r="BQ139" s="145"/>
      <c r="BR139" s="145"/>
      <c r="BS139" s="146"/>
      <c r="BT139" s="144">
        <v>0</v>
      </c>
      <c r="BU139" s="145"/>
      <c r="BV139" s="145"/>
      <c r="BW139" s="145"/>
      <c r="BX139" s="145"/>
      <c r="BY139" s="146"/>
      <c r="BZ139" s="144">
        <v>1</v>
      </c>
      <c r="CA139" s="145"/>
      <c r="CB139" s="145"/>
      <c r="CC139" s="145"/>
      <c r="CD139" s="145"/>
      <c r="CE139" s="146"/>
      <c r="CF139" s="144">
        <v>3</v>
      </c>
      <c r="CG139" s="145"/>
      <c r="CH139" s="145"/>
      <c r="CI139" s="145"/>
      <c r="CJ139" s="145"/>
      <c r="CK139" s="146"/>
      <c r="CL139" s="144">
        <v>0</v>
      </c>
      <c r="CM139" s="145"/>
      <c r="CN139" s="145"/>
      <c r="CO139" s="145"/>
      <c r="CP139" s="145"/>
      <c r="CQ139" s="145"/>
      <c r="CR139" s="146"/>
      <c r="CS139" s="144">
        <v>0</v>
      </c>
      <c r="CT139" s="145"/>
      <c r="CU139" s="145"/>
      <c r="CV139" s="145"/>
      <c r="CW139" s="145"/>
      <c r="CX139" s="145"/>
      <c r="CY139" s="146"/>
      <c r="CZ139" s="144">
        <v>0</v>
      </c>
      <c r="DA139" s="145"/>
      <c r="DB139" s="145"/>
      <c r="DC139" s="145"/>
      <c r="DD139" s="145"/>
      <c r="DE139" s="145"/>
      <c r="DF139" s="146"/>
      <c r="DG139" s="144">
        <v>4</v>
      </c>
      <c r="DH139" s="145"/>
      <c r="DI139" s="145"/>
      <c r="DJ139" s="145"/>
      <c r="DK139" s="145"/>
      <c r="DL139" s="145"/>
      <c r="DM139" s="146"/>
      <c r="DN139" s="144">
        <v>0</v>
      </c>
      <c r="DO139" s="145"/>
      <c r="DP139" s="145"/>
      <c r="DQ139" s="145"/>
      <c r="DR139" s="145"/>
      <c r="DS139" s="145"/>
      <c r="DT139" s="146"/>
    </row>
    <row r="140" spans="1:124" s="19" customFormat="1" ht="29.25" customHeight="1">
      <c r="A140" s="321">
        <v>116</v>
      </c>
      <c r="B140" s="322"/>
      <c r="C140" s="323"/>
      <c r="D140" s="144" t="s">
        <v>386</v>
      </c>
      <c r="E140" s="145"/>
      <c r="F140" s="145"/>
      <c r="G140" s="145"/>
      <c r="H140" s="145"/>
      <c r="I140" s="145"/>
      <c r="J140" s="145"/>
      <c r="K140" s="145"/>
      <c r="L140" s="145"/>
      <c r="M140" s="145"/>
      <c r="N140" s="146"/>
      <c r="O140" s="309" t="s">
        <v>387</v>
      </c>
      <c r="P140" s="310"/>
      <c r="Q140" s="310"/>
      <c r="R140" s="310"/>
      <c r="S140" s="310"/>
      <c r="T140" s="310"/>
      <c r="U140" s="310"/>
      <c r="V140" s="310"/>
      <c r="W140" s="310"/>
      <c r="X140" s="310"/>
      <c r="Y140" s="311"/>
      <c r="Z140" s="312" t="s">
        <v>591</v>
      </c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4"/>
      <c r="AK140" s="315" t="s">
        <v>722</v>
      </c>
      <c r="AL140" s="316"/>
      <c r="AM140" s="316"/>
      <c r="AN140" s="316"/>
      <c r="AO140" s="316"/>
      <c r="AP140" s="316"/>
      <c r="AQ140" s="317"/>
      <c r="AR140" s="144">
        <v>10</v>
      </c>
      <c r="AS140" s="145"/>
      <c r="AT140" s="145"/>
      <c r="AU140" s="145"/>
      <c r="AV140" s="145"/>
      <c r="AW140" s="146"/>
      <c r="AX140" s="318" t="s">
        <v>725</v>
      </c>
      <c r="AY140" s="319"/>
      <c r="AZ140" s="319"/>
      <c r="BA140" s="319"/>
      <c r="BB140" s="319"/>
      <c r="BC140" s="319"/>
      <c r="BD140" s="320"/>
      <c r="BE140" s="144">
        <v>0.4</v>
      </c>
      <c r="BF140" s="145"/>
      <c r="BG140" s="145"/>
      <c r="BH140" s="145"/>
      <c r="BI140" s="145"/>
      <c r="BJ140" s="145"/>
      <c r="BK140" s="146"/>
      <c r="BL140" s="74" t="s">
        <v>723</v>
      </c>
      <c r="BM140" s="144">
        <v>1</v>
      </c>
      <c r="BN140" s="145"/>
      <c r="BO140" s="145"/>
      <c r="BP140" s="145"/>
      <c r="BQ140" s="145"/>
      <c r="BR140" s="145"/>
      <c r="BS140" s="146"/>
      <c r="BT140" s="144">
        <v>0</v>
      </c>
      <c r="BU140" s="145"/>
      <c r="BV140" s="145"/>
      <c r="BW140" s="145"/>
      <c r="BX140" s="145"/>
      <c r="BY140" s="146"/>
      <c r="BZ140" s="144">
        <v>0</v>
      </c>
      <c r="CA140" s="145"/>
      <c r="CB140" s="145"/>
      <c r="CC140" s="145"/>
      <c r="CD140" s="145"/>
      <c r="CE140" s="146"/>
      <c r="CF140" s="144">
        <v>1</v>
      </c>
      <c r="CG140" s="145"/>
      <c r="CH140" s="145"/>
      <c r="CI140" s="145"/>
      <c r="CJ140" s="145"/>
      <c r="CK140" s="146"/>
      <c r="CL140" s="144">
        <v>0</v>
      </c>
      <c r="CM140" s="145"/>
      <c r="CN140" s="145"/>
      <c r="CO140" s="145"/>
      <c r="CP140" s="145"/>
      <c r="CQ140" s="145"/>
      <c r="CR140" s="146"/>
      <c r="CS140" s="144">
        <v>0</v>
      </c>
      <c r="CT140" s="145"/>
      <c r="CU140" s="145"/>
      <c r="CV140" s="145"/>
      <c r="CW140" s="145"/>
      <c r="CX140" s="145"/>
      <c r="CY140" s="146"/>
      <c r="CZ140" s="144">
        <v>0</v>
      </c>
      <c r="DA140" s="145"/>
      <c r="DB140" s="145"/>
      <c r="DC140" s="145"/>
      <c r="DD140" s="145"/>
      <c r="DE140" s="145"/>
      <c r="DF140" s="146"/>
      <c r="DG140" s="144">
        <v>1</v>
      </c>
      <c r="DH140" s="145"/>
      <c r="DI140" s="145"/>
      <c r="DJ140" s="145"/>
      <c r="DK140" s="145"/>
      <c r="DL140" s="145"/>
      <c r="DM140" s="146"/>
      <c r="DN140" s="144">
        <v>0</v>
      </c>
      <c r="DO140" s="145"/>
      <c r="DP140" s="145"/>
      <c r="DQ140" s="145"/>
      <c r="DR140" s="145"/>
      <c r="DS140" s="145"/>
      <c r="DT140" s="146"/>
    </row>
    <row r="141" spans="1:124" s="19" customFormat="1" ht="29.25" customHeight="1">
      <c r="A141" s="306">
        <v>117</v>
      </c>
      <c r="B141" s="307"/>
      <c r="C141" s="308"/>
      <c r="D141" s="144" t="s">
        <v>386</v>
      </c>
      <c r="E141" s="145"/>
      <c r="F141" s="145"/>
      <c r="G141" s="145"/>
      <c r="H141" s="145"/>
      <c r="I141" s="145"/>
      <c r="J141" s="145"/>
      <c r="K141" s="145"/>
      <c r="L141" s="145"/>
      <c r="M141" s="145"/>
      <c r="N141" s="146"/>
      <c r="O141" s="309" t="s">
        <v>387</v>
      </c>
      <c r="P141" s="310"/>
      <c r="Q141" s="310"/>
      <c r="R141" s="310"/>
      <c r="S141" s="310"/>
      <c r="T141" s="310"/>
      <c r="U141" s="310"/>
      <c r="V141" s="310"/>
      <c r="W141" s="310"/>
      <c r="X141" s="310"/>
      <c r="Y141" s="311"/>
      <c r="Z141" s="312" t="s">
        <v>591</v>
      </c>
      <c r="AA141" s="313"/>
      <c r="AB141" s="313"/>
      <c r="AC141" s="313"/>
      <c r="AD141" s="313"/>
      <c r="AE141" s="313"/>
      <c r="AF141" s="313"/>
      <c r="AG141" s="313"/>
      <c r="AH141" s="313"/>
      <c r="AI141" s="313"/>
      <c r="AJ141" s="314"/>
      <c r="AK141" s="315" t="s">
        <v>722</v>
      </c>
      <c r="AL141" s="316"/>
      <c r="AM141" s="316"/>
      <c r="AN141" s="316"/>
      <c r="AO141" s="316"/>
      <c r="AP141" s="316"/>
      <c r="AQ141" s="317"/>
      <c r="AR141" s="144">
        <v>10</v>
      </c>
      <c r="AS141" s="145"/>
      <c r="AT141" s="145"/>
      <c r="AU141" s="145"/>
      <c r="AV141" s="145"/>
      <c r="AW141" s="146"/>
      <c r="AX141" s="318" t="s">
        <v>724</v>
      </c>
      <c r="AY141" s="319"/>
      <c r="AZ141" s="319"/>
      <c r="BA141" s="319"/>
      <c r="BB141" s="319"/>
      <c r="BC141" s="319"/>
      <c r="BD141" s="320"/>
      <c r="BE141" s="144">
        <v>0.4</v>
      </c>
      <c r="BF141" s="145"/>
      <c r="BG141" s="145"/>
      <c r="BH141" s="145"/>
      <c r="BI141" s="145"/>
      <c r="BJ141" s="145"/>
      <c r="BK141" s="146"/>
      <c r="BL141" s="74" t="s">
        <v>726</v>
      </c>
      <c r="BM141" s="144">
        <v>1</v>
      </c>
      <c r="BN141" s="145"/>
      <c r="BO141" s="145"/>
      <c r="BP141" s="145"/>
      <c r="BQ141" s="145"/>
      <c r="BR141" s="145"/>
      <c r="BS141" s="146"/>
      <c r="BT141" s="144">
        <v>0</v>
      </c>
      <c r="BU141" s="145"/>
      <c r="BV141" s="145"/>
      <c r="BW141" s="145"/>
      <c r="BX141" s="145"/>
      <c r="BY141" s="146"/>
      <c r="BZ141" s="144">
        <v>0</v>
      </c>
      <c r="CA141" s="145"/>
      <c r="CB141" s="145"/>
      <c r="CC141" s="145"/>
      <c r="CD141" s="145"/>
      <c r="CE141" s="146"/>
      <c r="CF141" s="144">
        <v>1</v>
      </c>
      <c r="CG141" s="145"/>
      <c r="CH141" s="145"/>
      <c r="CI141" s="145"/>
      <c r="CJ141" s="145"/>
      <c r="CK141" s="146"/>
      <c r="CL141" s="144">
        <v>0</v>
      </c>
      <c r="CM141" s="145"/>
      <c r="CN141" s="145"/>
      <c r="CO141" s="145"/>
      <c r="CP141" s="145"/>
      <c r="CQ141" s="145"/>
      <c r="CR141" s="146"/>
      <c r="CS141" s="144">
        <v>0</v>
      </c>
      <c r="CT141" s="145"/>
      <c r="CU141" s="145"/>
      <c r="CV141" s="145"/>
      <c r="CW141" s="145"/>
      <c r="CX141" s="145"/>
      <c r="CY141" s="146"/>
      <c r="CZ141" s="144">
        <v>0</v>
      </c>
      <c r="DA141" s="145"/>
      <c r="DB141" s="145"/>
      <c r="DC141" s="145"/>
      <c r="DD141" s="145"/>
      <c r="DE141" s="145"/>
      <c r="DF141" s="146"/>
      <c r="DG141" s="144">
        <v>1</v>
      </c>
      <c r="DH141" s="145"/>
      <c r="DI141" s="145"/>
      <c r="DJ141" s="145"/>
      <c r="DK141" s="145"/>
      <c r="DL141" s="145"/>
      <c r="DM141" s="146"/>
      <c r="DN141" s="144">
        <v>0</v>
      </c>
      <c r="DO141" s="145"/>
      <c r="DP141" s="145"/>
      <c r="DQ141" s="145"/>
      <c r="DR141" s="145"/>
      <c r="DS141" s="145"/>
      <c r="DT141" s="146"/>
    </row>
    <row r="142" spans="1:124" s="19" customFormat="1" ht="29.25" customHeight="1">
      <c r="A142" s="306">
        <v>118</v>
      </c>
      <c r="B142" s="307"/>
      <c r="C142" s="308"/>
      <c r="D142" s="144" t="s">
        <v>386</v>
      </c>
      <c r="E142" s="145"/>
      <c r="F142" s="145"/>
      <c r="G142" s="145"/>
      <c r="H142" s="145"/>
      <c r="I142" s="145"/>
      <c r="J142" s="145"/>
      <c r="K142" s="145"/>
      <c r="L142" s="145"/>
      <c r="M142" s="145"/>
      <c r="N142" s="146"/>
      <c r="O142" s="309" t="s">
        <v>387</v>
      </c>
      <c r="P142" s="310"/>
      <c r="Q142" s="310"/>
      <c r="R142" s="310"/>
      <c r="S142" s="310"/>
      <c r="T142" s="310"/>
      <c r="U142" s="310"/>
      <c r="V142" s="310"/>
      <c r="W142" s="310"/>
      <c r="X142" s="310"/>
      <c r="Y142" s="311"/>
      <c r="Z142" s="312" t="s">
        <v>591</v>
      </c>
      <c r="AA142" s="313"/>
      <c r="AB142" s="313"/>
      <c r="AC142" s="313"/>
      <c r="AD142" s="313"/>
      <c r="AE142" s="313"/>
      <c r="AF142" s="313"/>
      <c r="AG142" s="313"/>
      <c r="AH142" s="313"/>
      <c r="AI142" s="313"/>
      <c r="AJ142" s="314"/>
      <c r="AK142" s="315" t="s">
        <v>722</v>
      </c>
      <c r="AL142" s="316"/>
      <c r="AM142" s="316"/>
      <c r="AN142" s="316"/>
      <c r="AO142" s="316"/>
      <c r="AP142" s="316"/>
      <c r="AQ142" s="317"/>
      <c r="AR142" s="144">
        <v>10</v>
      </c>
      <c r="AS142" s="145"/>
      <c r="AT142" s="145"/>
      <c r="AU142" s="145"/>
      <c r="AV142" s="145"/>
      <c r="AW142" s="146"/>
      <c r="AX142" s="318" t="s">
        <v>727</v>
      </c>
      <c r="AY142" s="319"/>
      <c r="AZ142" s="319"/>
      <c r="BA142" s="319"/>
      <c r="BB142" s="319"/>
      <c r="BC142" s="319"/>
      <c r="BD142" s="320"/>
      <c r="BE142" s="144">
        <v>0.4</v>
      </c>
      <c r="BF142" s="145"/>
      <c r="BG142" s="145"/>
      <c r="BH142" s="145"/>
      <c r="BI142" s="145"/>
      <c r="BJ142" s="145"/>
      <c r="BK142" s="146"/>
      <c r="BL142" s="74" t="s">
        <v>728</v>
      </c>
      <c r="BM142" s="144">
        <v>3</v>
      </c>
      <c r="BN142" s="145"/>
      <c r="BO142" s="145"/>
      <c r="BP142" s="145"/>
      <c r="BQ142" s="145"/>
      <c r="BR142" s="145"/>
      <c r="BS142" s="146"/>
      <c r="BT142" s="144">
        <v>0</v>
      </c>
      <c r="BU142" s="145"/>
      <c r="BV142" s="145"/>
      <c r="BW142" s="145"/>
      <c r="BX142" s="145"/>
      <c r="BY142" s="146"/>
      <c r="BZ142" s="144">
        <v>0</v>
      </c>
      <c r="CA142" s="145"/>
      <c r="CB142" s="145"/>
      <c r="CC142" s="145"/>
      <c r="CD142" s="145"/>
      <c r="CE142" s="146"/>
      <c r="CF142" s="144">
        <v>3</v>
      </c>
      <c r="CG142" s="145"/>
      <c r="CH142" s="145"/>
      <c r="CI142" s="145"/>
      <c r="CJ142" s="145"/>
      <c r="CK142" s="146"/>
      <c r="CL142" s="144">
        <v>0</v>
      </c>
      <c r="CM142" s="145"/>
      <c r="CN142" s="145"/>
      <c r="CO142" s="145"/>
      <c r="CP142" s="145"/>
      <c r="CQ142" s="145"/>
      <c r="CR142" s="146"/>
      <c r="CS142" s="144">
        <v>0</v>
      </c>
      <c r="CT142" s="145"/>
      <c r="CU142" s="145"/>
      <c r="CV142" s="145"/>
      <c r="CW142" s="145"/>
      <c r="CX142" s="145"/>
      <c r="CY142" s="146"/>
      <c r="CZ142" s="144">
        <v>0</v>
      </c>
      <c r="DA142" s="145"/>
      <c r="DB142" s="145"/>
      <c r="DC142" s="145"/>
      <c r="DD142" s="145"/>
      <c r="DE142" s="145"/>
      <c r="DF142" s="146"/>
      <c r="DG142" s="144">
        <v>3</v>
      </c>
      <c r="DH142" s="145"/>
      <c r="DI142" s="145"/>
      <c r="DJ142" s="145"/>
      <c r="DK142" s="145"/>
      <c r="DL142" s="145"/>
      <c r="DM142" s="146"/>
      <c r="DN142" s="144">
        <v>0</v>
      </c>
      <c r="DO142" s="145"/>
      <c r="DP142" s="145"/>
      <c r="DQ142" s="145"/>
      <c r="DR142" s="145"/>
      <c r="DS142" s="145"/>
      <c r="DT142" s="146"/>
    </row>
    <row r="143" spans="1:124" s="19" customFormat="1" ht="29.25" customHeight="1">
      <c r="A143" s="321">
        <v>119</v>
      </c>
      <c r="B143" s="322"/>
      <c r="C143" s="323"/>
      <c r="D143" s="144" t="s">
        <v>386</v>
      </c>
      <c r="E143" s="145"/>
      <c r="F143" s="145"/>
      <c r="G143" s="145"/>
      <c r="H143" s="145"/>
      <c r="I143" s="145"/>
      <c r="J143" s="145"/>
      <c r="K143" s="145"/>
      <c r="L143" s="145"/>
      <c r="M143" s="145"/>
      <c r="N143" s="146"/>
      <c r="O143" s="309" t="s">
        <v>387</v>
      </c>
      <c r="P143" s="310"/>
      <c r="Q143" s="310"/>
      <c r="R143" s="310"/>
      <c r="S143" s="310"/>
      <c r="T143" s="310"/>
      <c r="U143" s="310"/>
      <c r="V143" s="310"/>
      <c r="W143" s="310"/>
      <c r="X143" s="310"/>
      <c r="Y143" s="311"/>
      <c r="Z143" s="312" t="s">
        <v>591</v>
      </c>
      <c r="AA143" s="313"/>
      <c r="AB143" s="313"/>
      <c r="AC143" s="313"/>
      <c r="AD143" s="313"/>
      <c r="AE143" s="313"/>
      <c r="AF143" s="313"/>
      <c r="AG143" s="313"/>
      <c r="AH143" s="313"/>
      <c r="AI143" s="313"/>
      <c r="AJ143" s="314"/>
      <c r="AK143" s="315" t="s">
        <v>722</v>
      </c>
      <c r="AL143" s="316"/>
      <c r="AM143" s="316"/>
      <c r="AN143" s="316"/>
      <c r="AO143" s="316"/>
      <c r="AP143" s="316"/>
      <c r="AQ143" s="317"/>
      <c r="AR143" s="144">
        <v>10</v>
      </c>
      <c r="AS143" s="145"/>
      <c r="AT143" s="145"/>
      <c r="AU143" s="145"/>
      <c r="AV143" s="145"/>
      <c r="AW143" s="146"/>
      <c r="AX143" s="318" t="s">
        <v>729</v>
      </c>
      <c r="AY143" s="319"/>
      <c r="AZ143" s="319"/>
      <c r="BA143" s="319"/>
      <c r="BB143" s="319"/>
      <c r="BC143" s="319"/>
      <c r="BD143" s="320"/>
      <c r="BE143" s="144">
        <v>0.4</v>
      </c>
      <c r="BF143" s="145"/>
      <c r="BG143" s="145"/>
      <c r="BH143" s="145"/>
      <c r="BI143" s="145"/>
      <c r="BJ143" s="145"/>
      <c r="BK143" s="146"/>
      <c r="BL143" s="74" t="s">
        <v>730</v>
      </c>
      <c r="BM143" s="144">
        <v>1</v>
      </c>
      <c r="BN143" s="145"/>
      <c r="BO143" s="145"/>
      <c r="BP143" s="145"/>
      <c r="BQ143" s="145"/>
      <c r="BR143" s="145"/>
      <c r="BS143" s="146"/>
      <c r="BT143" s="144">
        <v>0</v>
      </c>
      <c r="BU143" s="145"/>
      <c r="BV143" s="145"/>
      <c r="BW143" s="145"/>
      <c r="BX143" s="145"/>
      <c r="BY143" s="146"/>
      <c r="BZ143" s="144">
        <v>0</v>
      </c>
      <c r="CA143" s="145"/>
      <c r="CB143" s="145"/>
      <c r="CC143" s="145"/>
      <c r="CD143" s="145"/>
      <c r="CE143" s="146"/>
      <c r="CF143" s="144">
        <v>1</v>
      </c>
      <c r="CG143" s="145"/>
      <c r="CH143" s="145"/>
      <c r="CI143" s="145"/>
      <c r="CJ143" s="145"/>
      <c r="CK143" s="146"/>
      <c r="CL143" s="144">
        <v>0</v>
      </c>
      <c r="CM143" s="145"/>
      <c r="CN143" s="145"/>
      <c r="CO143" s="145"/>
      <c r="CP143" s="145"/>
      <c r="CQ143" s="145"/>
      <c r="CR143" s="146"/>
      <c r="CS143" s="144">
        <v>0</v>
      </c>
      <c r="CT143" s="145"/>
      <c r="CU143" s="145"/>
      <c r="CV143" s="145"/>
      <c r="CW143" s="145"/>
      <c r="CX143" s="145"/>
      <c r="CY143" s="146"/>
      <c r="CZ143" s="144">
        <v>0</v>
      </c>
      <c r="DA143" s="145"/>
      <c r="DB143" s="145"/>
      <c r="DC143" s="145"/>
      <c r="DD143" s="145"/>
      <c r="DE143" s="145"/>
      <c r="DF143" s="146"/>
      <c r="DG143" s="144">
        <v>1</v>
      </c>
      <c r="DH143" s="145"/>
      <c r="DI143" s="145"/>
      <c r="DJ143" s="145"/>
      <c r="DK143" s="145"/>
      <c r="DL143" s="145"/>
      <c r="DM143" s="146"/>
      <c r="DN143" s="144">
        <v>0</v>
      </c>
      <c r="DO143" s="145"/>
      <c r="DP143" s="145"/>
      <c r="DQ143" s="145"/>
      <c r="DR143" s="145"/>
      <c r="DS143" s="145"/>
      <c r="DT143" s="146"/>
    </row>
    <row r="144" spans="1:124" s="19" customFormat="1" ht="29.25" customHeight="1">
      <c r="A144" s="306">
        <v>120</v>
      </c>
      <c r="B144" s="307"/>
      <c r="C144" s="308"/>
      <c r="D144" s="144" t="s">
        <v>386</v>
      </c>
      <c r="E144" s="145"/>
      <c r="F144" s="145"/>
      <c r="G144" s="145"/>
      <c r="H144" s="145"/>
      <c r="I144" s="145"/>
      <c r="J144" s="145"/>
      <c r="K144" s="145"/>
      <c r="L144" s="145"/>
      <c r="M144" s="145"/>
      <c r="N144" s="146"/>
      <c r="O144" s="309" t="s">
        <v>387</v>
      </c>
      <c r="P144" s="310"/>
      <c r="Q144" s="310"/>
      <c r="R144" s="310"/>
      <c r="S144" s="310"/>
      <c r="T144" s="310"/>
      <c r="U144" s="310"/>
      <c r="V144" s="310"/>
      <c r="W144" s="310"/>
      <c r="X144" s="310"/>
      <c r="Y144" s="311"/>
      <c r="Z144" s="312" t="s">
        <v>591</v>
      </c>
      <c r="AA144" s="313"/>
      <c r="AB144" s="313"/>
      <c r="AC144" s="313"/>
      <c r="AD144" s="313"/>
      <c r="AE144" s="313"/>
      <c r="AF144" s="313"/>
      <c r="AG144" s="313"/>
      <c r="AH144" s="313"/>
      <c r="AI144" s="313"/>
      <c r="AJ144" s="314"/>
      <c r="AK144" s="315" t="s">
        <v>722</v>
      </c>
      <c r="AL144" s="316"/>
      <c r="AM144" s="316"/>
      <c r="AN144" s="316"/>
      <c r="AO144" s="316"/>
      <c r="AP144" s="316"/>
      <c r="AQ144" s="317"/>
      <c r="AR144" s="144">
        <v>10</v>
      </c>
      <c r="AS144" s="145"/>
      <c r="AT144" s="145"/>
      <c r="AU144" s="145"/>
      <c r="AV144" s="145"/>
      <c r="AW144" s="146"/>
      <c r="AX144" s="318" t="s">
        <v>731</v>
      </c>
      <c r="AY144" s="319"/>
      <c r="AZ144" s="319"/>
      <c r="BA144" s="319"/>
      <c r="BB144" s="319"/>
      <c r="BC144" s="319"/>
      <c r="BD144" s="320"/>
      <c r="BE144" s="144">
        <v>0.4</v>
      </c>
      <c r="BF144" s="145"/>
      <c r="BG144" s="145"/>
      <c r="BH144" s="145"/>
      <c r="BI144" s="145"/>
      <c r="BJ144" s="145"/>
      <c r="BK144" s="146"/>
      <c r="BL144" s="74" t="s">
        <v>732</v>
      </c>
      <c r="BM144" s="144">
        <v>1</v>
      </c>
      <c r="BN144" s="145"/>
      <c r="BO144" s="145"/>
      <c r="BP144" s="145"/>
      <c r="BQ144" s="145"/>
      <c r="BR144" s="145"/>
      <c r="BS144" s="146"/>
      <c r="BT144" s="144">
        <v>0</v>
      </c>
      <c r="BU144" s="145"/>
      <c r="BV144" s="145"/>
      <c r="BW144" s="145"/>
      <c r="BX144" s="145"/>
      <c r="BY144" s="146"/>
      <c r="BZ144" s="144">
        <v>0</v>
      </c>
      <c r="CA144" s="145"/>
      <c r="CB144" s="145"/>
      <c r="CC144" s="145"/>
      <c r="CD144" s="145"/>
      <c r="CE144" s="146"/>
      <c r="CF144" s="144">
        <v>1</v>
      </c>
      <c r="CG144" s="145"/>
      <c r="CH144" s="145"/>
      <c r="CI144" s="145"/>
      <c r="CJ144" s="145"/>
      <c r="CK144" s="146"/>
      <c r="CL144" s="144">
        <v>0</v>
      </c>
      <c r="CM144" s="145"/>
      <c r="CN144" s="145"/>
      <c r="CO144" s="145"/>
      <c r="CP144" s="145"/>
      <c r="CQ144" s="145"/>
      <c r="CR144" s="146"/>
      <c r="CS144" s="144">
        <v>0</v>
      </c>
      <c r="CT144" s="145"/>
      <c r="CU144" s="145"/>
      <c r="CV144" s="145"/>
      <c r="CW144" s="145"/>
      <c r="CX144" s="145"/>
      <c r="CY144" s="146"/>
      <c r="CZ144" s="144">
        <v>0</v>
      </c>
      <c r="DA144" s="145"/>
      <c r="DB144" s="145"/>
      <c r="DC144" s="145"/>
      <c r="DD144" s="145"/>
      <c r="DE144" s="145"/>
      <c r="DF144" s="146"/>
      <c r="DG144" s="144">
        <v>1</v>
      </c>
      <c r="DH144" s="145"/>
      <c r="DI144" s="145"/>
      <c r="DJ144" s="145"/>
      <c r="DK144" s="145"/>
      <c r="DL144" s="145"/>
      <c r="DM144" s="146"/>
      <c r="DN144" s="144">
        <v>0</v>
      </c>
      <c r="DO144" s="145"/>
      <c r="DP144" s="145"/>
      <c r="DQ144" s="145"/>
      <c r="DR144" s="145"/>
      <c r="DS144" s="145"/>
      <c r="DT144" s="146"/>
    </row>
    <row r="145" spans="1:124" s="19" customFormat="1" ht="29.25" customHeight="1">
      <c r="A145" s="306">
        <v>121</v>
      </c>
      <c r="B145" s="307"/>
      <c r="C145" s="308"/>
      <c r="D145" s="144" t="s">
        <v>386</v>
      </c>
      <c r="E145" s="145"/>
      <c r="F145" s="145"/>
      <c r="G145" s="145"/>
      <c r="H145" s="145"/>
      <c r="I145" s="145"/>
      <c r="J145" s="145"/>
      <c r="K145" s="145"/>
      <c r="L145" s="145"/>
      <c r="M145" s="145"/>
      <c r="N145" s="146"/>
      <c r="O145" s="309" t="s">
        <v>387</v>
      </c>
      <c r="P145" s="310"/>
      <c r="Q145" s="310"/>
      <c r="R145" s="310"/>
      <c r="S145" s="310"/>
      <c r="T145" s="310"/>
      <c r="U145" s="310"/>
      <c r="V145" s="310"/>
      <c r="W145" s="310"/>
      <c r="X145" s="310"/>
      <c r="Y145" s="311"/>
      <c r="Z145" s="312" t="s">
        <v>591</v>
      </c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4"/>
      <c r="AK145" s="315" t="s">
        <v>722</v>
      </c>
      <c r="AL145" s="316"/>
      <c r="AM145" s="316"/>
      <c r="AN145" s="316"/>
      <c r="AO145" s="316"/>
      <c r="AP145" s="316"/>
      <c r="AQ145" s="317"/>
      <c r="AR145" s="144">
        <v>10</v>
      </c>
      <c r="AS145" s="145"/>
      <c r="AT145" s="145"/>
      <c r="AU145" s="145"/>
      <c r="AV145" s="145"/>
      <c r="AW145" s="146"/>
      <c r="AX145" s="318" t="s">
        <v>733</v>
      </c>
      <c r="AY145" s="319"/>
      <c r="AZ145" s="319"/>
      <c r="BA145" s="319"/>
      <c r="BB145" s="319"/>
      <c r="BC145" s="319"/>
      <c r="BD145" s="320"/>
      <c r="BE145" s="144">
        <v>0.4</v>
      </c>
      <c r="BF145" s="145"/>
      <c r="BG145" s="145"/>
      <c r="BH145" s="145"/>
      <c r="BI145" s="145"/>
      <c r="BJ145" s="145"/>
      <c r="BK145" s="146"/>
      <c r="BL145" s="74" t="s">
        <v>734</v>
      </c>
      <c r="BM145" s="144">
        <v>1</v>
      </c>
      <c r="BN145" s="145"/>
      <c r="BO145" s="145"/>
      <c r="BP145" s="145"/>
      <c r="BQ145" s="145"/>
      <c r="BR145" s="145"/>
      <c r="BS145" s="146"/>
      <c r="BT145" s="144">
        <v>0</v>
      </c>
      <c r="BU145" s="145"/>
      <c r="BV145" s="145"/>
      <c r="BW145" s="145"/>
      <c r="BX145" s="145"/>
      <c r="BY145" s="146"/>
      <c r="BZ145" s="144">
        <v>0</v>
      </c>
      <c r="CA145" s="145"/>
      <c r="CB145" s="145"/>
      <c r="CC145" s="145"/>
      <c r="CD145" s="145"/>
      <c r="CE145" s="146"/>
      <c r="CF145" s="144">
        <v>1</v>
      </c>
      <c r="CG145" s="145"/>
      <c r="CH145" s="145"/>
      <c r="CI145" s="145"/>
      <c r="CJ145" s="145"/>
      <c r="CK145" s="146"/>
      <c r="CL145" s="144">
        <v>0</v>
      </c>
      <c r="CM145" s="145"/>
      <c r="CN145" s="145"/>
      <c r="CO145" s="145"/>
      <c r="CP145" s="145"/>
      <c r="CQ145" s="145"/>
      <c r="CR145" s="146"/>
      <c r="CS145" s="144">
        <v>0</v>
      </c>
      <c r="CT145" s="145"/>
      <c r="CU145" s="145"/>
      <c r="CV145" s="145"/>
      <c r="CW145" s="145"/>
      <c r="CX145" s="145"/>
      <c r="CY145" s="146"/>
      <c r="CZ145" s="144">
        <v>0</v>
      </c>
      <c r="DA145" s="145"/>
      <c r="DB145" s="145"/>
      <c r="DC145" s="145"/>
      <c r="DD145" s="145"/>
      <c r="DE145" s="145"/>
      <c r="DF145" s="146"/>
      <c r="DG145" s="144">
        <v>1</v>
      </c>
      <c r="DH145" s="145"/>
      <c r="DI145" s="145"/>
      <c r="DJ145" s="145"/>
      <c r="DK145" s="145"/>
      <c r="DL145" s="145"/>
      <c r="DM145" s="146"/>
      <c r="DN145" s="144">
        <v>0</v>
      </c>
      <c r="DO145" s="145"/>
      <c r="DP145" s="145"/>
      <c r="DQ145" s="145"/>
      <c r="DR145" s="145"/>
      <c r="DS145" s="145"/>
      <c r="DT145" s="146"/>
    </row>
    <row r="146" spans="1:124" s="19" customFormat="1" ht="29.25" customHeight="1">
      <c r="A146" s="321">
        <v>122</v>
      </c>
      <c r="B146" s="322"/>
      <c r="C146" s="323"/>
      <c r="D146" s="144" t="s">
        <v>386</v>
      </c>
      <c r="E146" s="145"/>
      <c r="F146" s="145"/>
      <c r="G146" s="145"/>
      <c r="H146" s="145"/>
      <c r="I146" s="145"/>
      <c r="J146" s="145"/>
      <c r="K146" s="145"/>
      <c r="L146" s="145"/>
      <c r="M146" s="145"/>
      <c r="N146" s="146"/>
      <c r="O146" s="309" t="s">
        <v>387</v>
      </c>
      <c r="P146" s="310"/>
      <c r="Q146" s="310"/>
      <c r="R146" s="310"/>
      <c r="S146" s="310"/>
      <c r="T146" s="310"/>
      <c r="U146" s="310"/>
      <c r="V146" s="310"/>
      <c r="W146" s="310"/>
      <c r="X146" s="310"/>
      <c r="Y146" s="311"/>
      <c r="Z146" s="312" t="s">
        <v>591</v>
      </c>
      <c r="AA146" s="313"/>
      <c r="AB146" s="313"/>
      <c r="AC146" s="313"/>
      <c r="AD146" s="313"/>
      <c r="AE146" s="313"/>
      <c r="AF146" s="313"/>
      <c r="AG146" s="313"/>
      <c r="AH146" s="313"/>
      <c r="AI146" s="313"/>
      <c r="AJ146" s="314"/>
      <c r="AK146" s="315" t="s">
        <v>722</v>
      </c>
      <c r="AL146" s="316"/>
      <c r="AM146" s="316"/>
      <c r="AN146" s="316"/>
      <c r="AO146" s="316"/>
      <c r="AP146" s="316"/>
      <c r="AQ146" s="317"/>
      <c r="AR146" s="144">
        <v>10</v>
      </c>
      <c r="AS146" s="145"/>
      <c r="AT146" s="145"/>
      <c r="AU146" s="145"/>
      <c r="AV146" s="145"/>
      <c r="AW146" s="146"/>
      <c r="AX146" s="318" t="s">
        <v>735</v>
      </c>
      <c r="AY146" s="319"/>
      <c r="AZ146" s="319"/>
      <c r="BA146" s="319"/>
      <c r="BB146" s="319"/>
      <c r="BC146" s="319"/>
      <c r="BD146" s="320"/>
      <c r="BE146" s="144">
        <v>0.4</v>
      </c>
      <c r="BF146" s="145"/>
      <c r="BG146" s="145"/>
      <c r="BH146" s="145"/>
      <c r="BI146" s="145"/>
      <c r="BJ146" s="145"/>
      <c r="BK146" s="146"/>
      <c r="BL146" s="74" t="s">
        <v>736</v>
      </c>
      <c r="BM146" s="144">
        <v>7</v>
      </c>
      <c r="BN146" s="145"/>
      <c r="BO146" s="145"/>
      <c r="BP146" s="145"/>
      <c r="BQ146" s="145"/>
      <c r="BR146" s="145"/>
      <c r="BS146" s="146"/>
      <c r="BT146" s="144">
        <v>0</v>
      </c>
      <c r="BU146" s="145"/>
      <c r="BV146" s="145"/>
      <c r="BW146" s="145"/>
      <c r="BX146" s="145"/>
      <c r="BY146" s="146"/>
      <c r="BZ146" s="144">
        <v>0</v>
      </c>
      <c r="CA146" s="145"/>
      <c r="CB146" s="145"/>
      <c r="CC146" s="145"/>
      <c r="CD146" s="145"/>
      <c r="CE146" s="146"/>
      <c r="CF146" s="144">
        <v>7</v>
      </c>
      <c r="CG146" s="145"/>
      <c r="CH146" s="145"/>
      <c r="CI146" s="145"/>
      <c r="CJ146" s="145"/>
      <c r="CK146" s="146"/>
      <c r="CL146" s="144">
        <v>0</v>
      </c>
      <c r="CM146" s="145"/>
      <c r="CN146" s="145"/>
      <c r="CO146" s="145"/>
      <c r="CP146" s="145"/>
      <c r="CQ146" s="145"/>
      <c r="CR146" s="146"/>
      <c r="CS146" s="144">
        <v>0</v>
      </c>
      <c r="CT146" s="145"/>
      <c r="CU146" s="145"/>
      <c r="CV146" s="145"/>
      <c r="CW146" s="145"/>
      <c r="CX146" s="145"/>
      <c r="CY146" s="146"/>
      <c r="CZ146" s="144">
        <v>0</v>
      </c>
      <c r="DA146" s="145"/>
      <c r="DB146" s="145"/>
      <c r="DC146" s="145"/>
      <c r="DD146" s="145"/>
      <c r="DE146" s="145"/>
      <c r="DF146" s="146"/>
      <c r="DG146" s="144">
        <v>7</v>
      </c>
      <c r="DH146" s="145"/>
      <c r="DI146" s="145"/>
      <c r="DJ146" s="145"/>
      <c r="DK146" s="145"/>
      <c r="DL146" s="145"/>
      <c r="DM146" s="146"/>
      <c r="DN146" s="144">
        <v>0</v>
      </c>
      <c r="DO146" s="145"/>
      <c r="DP146" s="145"/>
      <c r="DQ146" s="145"/>
      <c r="DR146" s="145"/>
      <c r="DS146" s="145"/>
      <c r="DT146" s="146"/>
    </row>
    <row r="147" spans="1:124" s="19" customFormat="1" ht="29.25" customHeight="1">
      <c r="A147" s="306">
        <v>123</v>
      </c>
      <c r="B147" s="307"/>
      <c r="C147" s="308"/>
      <c r="D147" s="144" t="s">
        <v>386</v>
      </c>
      <c r="E147" s="145"/>
      <c r="F147" s="145"/>
      <c r="G147" s="145"/>
      <c r="H147" s="145"/>
      <c r="I147" s="145"/>
      <c r="J147" s="145"/>
      <c r="K147" s="145"/>
      <c r="L147" s="145"/>
      <c r="M147" s="145"/>
      <c r="N147" s="146"/>
      <c r="O147" s="309" t="s">
        <v>387</v>
      </c>
      <c r="P147" s="310"/>
      <c r="Q147" s="310"/>
      <c r="R147" s="310"/>
      <c r="S147" s="310"/>
      <c r="T147" s="310"/>
      <c r="U147" s="310"/>
      <c r="V147" s="310"/>
      <c r="W147" s="310"/>
      <c r="X147" s="310"/>
      <c r="Y147" s="311"/>
      <c r="Z147" s="312" t="s">
        <v>591</v>
      </c>
      <c r="AA147" s="313"/>
      <c r="AB147" s="313"/>
      <c r="AC147" s="313"/>
      <c r="AD147" s="313"/>
      <c r="AE147" s="313"/>
      <c r="AF147" s="313"/>
      <c r="AG147" s="313"/>
      <c r="AH147" s="313"/>
      <c r="AI147" s="313"/>
      <c r="AJ147" s="314"/>
      <c r="AK147" s="315" t="s">
        <v>722</v>
      </c>
      <c r="AL147" s="316"/>
      <c r="AM147" s="316"/>
      <c r="AN147" s="316"/>
      <c r="AO147" s="316"/>
      <c r="AP147" s="316"/>
      <c r="AQ147" s="317"/>
      <c r="AR147" s="144">
        <v>10</v>
      </c>
      <c r="AS147" s="145"/>
      <c r="AT147" s="145"/>
      <c r="AU147" s="145"/>
      <c r="AV147" s="145"/>
      <c r="AW147" s="146"/>
      <c r="AX147" s="318" t="s">
        <v>737</v>
      </c>
      <c r="AY147" s="319"/>
      <c r="AZ147" s="319"/>
      <c r="BA147" s="319"/>
      <c r="BB147" s="319"/>
      <c r="BC147" s="319"/>
      <c r="BD147" s="320"/>
      <c r="BE147" s="144">
        <v>0.4</v>
      </c>
      <c r="BF147" s="145"/>
      <c r="BG147" s="145"/>
      <c r="BH147" s="145"/>
      <c r="BI147" s="145"/>
      <c r="BJ147" s="145"/>
      <c r="BK147" s="146"/>
      <c r="BL147" s="74" t="s">
        <v>738</v>
      </c>
      <c r="BM147" s="144">
        <v>1</v>
      </c>
      <c r="BN147" s="145"/>
      <c r="BO147" s="145"/>
      <c r="BP147" s="145"/>
      <c r="BQ147" s="145"/>
      <c r="BR147" s="145"/>
      <c r="BS147" s="146"/>
      <c r="BT147" s="144">
        <v>0</v>
      </c>
      <c r="BU147" s="145"/>
      <c r="BV147" s="145"/>
      <c r="BW147" s="145"/>
      <c r="BX147" s="145"/>
      <c r="BY147" s="146"/>
      <c r="BZ147" s="144">
        <v>0</v>
      </c>
      <c r="CA147" s="145"/>
      <c r="CB147" s="145"/>
      <c r="CC147" s="145"/>
      <c r="CD147" s="145"/>
      <c r="CE147" s="146"/>
      <c r="CF147" s="144">
        <v>1</v>
      </c>
      <c r="CG147" s="145"/>
      <c r="CH147" s="145"/>
      <c r="CI147" s="145"/>
      <c r="CJ147" s="145"/>
      <c r="CK147" s="146"/>
      <c r="CL147" s="144">
        <v>0</v>
      </c>
      <c r="CM147" s="145"/>
      <c r="CN147" s="145"/>
      <c r="CO147" s="145"/>
      <c r="CP147" s="145"/>
      <c r="CQ147" s="145"/>
      <c r="CR147" s="146"/>
      <c r="CS147" s="144">
        <v>0</v>
      </c>
      <c r="CT147" s="145"/>
      <c r="CU147" s="145"/>
      <c r="CV147" s="145"/>
      <c r="CW147" s="145"/>
      <c r="CX147" s="145"/>
      <c r="CY147" s="146"/>
      <c r="CZ147" s="144">
        <v>0</v>
      </c>
      <c r="DA147" s="145"/>
      <c r="DB147" s="145"/>
      <c r="DC147" s="145"/>
      <c r="DD147" s="145"/>
      <c r="DE147" s="145"/>
      <c r="DF147" s="146"/>
      <c r="DG147" s="144">
        <v>1</v>
      </c>
      <c r="DH147" s="145"/>
      <c r="DI147" s="145"/>
      <c r="DJ147" s="145"/>
      <c r="DK147" s="145"/>
      <c r="DL147" s="145"/>
      <c r="DM147" s="146"/>
      <c r="DN147" s="144">
        <v>0</v>
      </c>
      <c r="DO147" s="145"/>
      <c r="DP147" s="145"/>
      <c r="DQ147" s="145"/>
      <c r="DR147" s="145"/>
      <c r="DS147" s="145"/>
      <c r="DT147" s="146"/>
    </row>
    <row r="148" spans="1:124" s="19" customFormat="1" ht="29.25" customHeight="1">
      <c r="A148" s="306">
        <v>124</v>
      </c>
      <c r="B148" s="307"/>
      <c r="C148" s="308"/>
      <c r="D148" s="144" t="s">
        <v>386</v>
      </c>
      <c r="E148" s="145"/>
      <c r="F148" s="145"/>
      <c r="G148" s="145"/>
      <c r="H148" s="145"/>
      <c r="I148" s="145"/>
      <c r="J148" s="145"/>
      <c r="K148" s="145"/>
      <c r="L148" s="145"/>
      <c r="M148" s="145"/>
      <c r="N148" s="146"/>
      <c r="O148" s="309" t="s">
        <v>387</v>
      </c>
      <c r="P148" s="310"/>
      <c r="Q148" s="310"/>
      <c r="R148" s="310"/>
      <c r="S148" s="310"/>
      <c r="T148" s="310"/>
      <c r="U148" s="310"/>
      <c r="V148" s="310"/>
      <c r="W148" s="310"/>
      <c r="X148" s="310"/>
      <c r="Y148" s="311"/>
      <c r="Z148" s="312" t="s">
        <v>591</v>
      </c>
      <c r="AA148" s="313"/>
      <c r="AB148" s="313"/>
      <c r="AC148" s="313"/>
      <c r="AD148" s="313"/>
      <c r="AE148" s="313"/>
      <c r="AF148" s="313"/>
      <c r="AG148" s="313"/>
      <c r="AH148" s="313"/>
      <c r="AI148" s="313"/>
      <c r="AJ148" s="314"/>
      <c r="AK148" s="315" t="s">
        <v>722</v>
      </c>
      <c r="AL148" s="316"/>
      <c r="AM148" s="316"/>
      <c r="AN148" s="316"/>
      <c r="AO148" s="316"/>
      <c r="AP148" s="316"/>
      <c r="AQ148" s="317"/>
      <c r="AR148" s="144">
        <v>10</v>
      </c>
      <c r="AS148" s="145"/>
      <c r="AT148" s="145"/>
      <c r="AU148" s="145"/>
      <c r="AV148" s="145"/>
      <c r="AW148" s="146"/>
      <c r="AX148" s="318" t="s">
        <v>739</v>
      </c>
      <c r="AY148" s="319"/>
      <c r="AZ148" s="319"/>
      <c r="BA148" s="319"/>
      <c r="BB148" s="319"/>
      <c r="BC148" s="319"/>
      <c r="BD148" s="320"/>
      <c r="BE148" s="144">
        <v>0.4</v>
      </c>
      <c r="BF148" s="145"/>
      <c r="BG148" s="145"/>
      <c r="BH148" s="145"/>
      <c r="BI148" s="145"/>
      <c r="BJ148" s="145"/>
      <c r="BK148" s="146"/>
      <c r="BL148" s="74" t="s">
        <v>740</v>
      </c>
      <c r="BM148" s="144">
        <v>1</v>
      </c>
      <c r="BN148" s="145"/>
      <c r="BO148" s="145"/>
      <c r="BP148" s="145"/>
      <c r="BQ148" s="145"/>
      <c r="BR148" s="145"/>
      <c r="BS148" s="146"/>
      <c r="BT148" s="144">
        <v>0</v>
      </c>
      <c r="BU148" s="145"/>
      <c r="BV148" s="145"/>
      <c r="BW148" s="145"/>
      <c r="BX148" s="145"/>
      <c r="BY148" s="146"/>
      <c r="BZ148" s="144">
        <v>0</v>
      </c>
      <c r="CA148" s="145"/>
      <c r="CB148" s="145"/>
      <c r="CC148" s="145"/>
      <c r="CD148" s="145"/>
      <c r="CE148" s="146"/>
      <c r="CF148" s="144">
        <v>1</v>
      </c>
      <c r="CG148" s="145"/>
      <c r="CH148" s="145"/>
      <c r="CI148" s="145"/>
      <c r="CJ148" s="145"/>
      <c r="CK148" s="146"/>
      <c r="CL148" s="144">
        <v>0</v>
      </c>
      <c r="CM148" s="145"/>
      <c r="CN148" s="145"/>
      <c r="CO148" s="145"/>
      <c r="CP148" s="145"/>
      <c r="CQ148" s="145"/>
      <c r="CR148" s="146"/>
      <c r="CS148" s="144">
        <v>0</v>
      </c>
      <c r="CT148" s="145"/>
      <c r="CU148" s="145"/>
      <c r="CV148" s="145"/>
      <c r="CW148" s="145"/>
      <c r="CX148" s="145"/>
      <c r="CY148" s="146"/>
      <c r="CZ148" s="144">
        <v>0</v>
      </c>
      <c r="DA148" s="145"/>
      <c r="DB148" s="145"/>
      <c r="DC148" s="145"/>
      <c r="DD148" s="145"/>
      <c r="DE148" s="145"/>
      <c r="DF148" s="146"/>
      <c r="DG148" s="144">
        <v>1</v>
      </c>
      <c r="DH148" s="145"/>
      <c r="DI148" s="145"/>
      <c r="DJ148" s="145"/>
      <c r="DK148" s="145"/>
      <c r="DL148" s="145"/>
      <c r="DM148" s="146"/>
      <c r="DN148" s="144">
        <v>0</v>
      </c>
      <c r="DO148" s="145"/>
      <c r="DP148" s="145"/>
      <c r="DQ148" s="145"/>
      <c r="DR148" s="145"/>
      <c r="DS148" s="145"/>
      <c r="DT148" s="146"/>
    </row>
    <row r="149" spans="1:124" s="19" customFormat="1" ht="29.25" customHeight="1">
      <c r="A149" s="321">
        <v>125</v>
      </c>
      <c r="B149" s="322"/>
      <c r="C149" s="323"/>
      <c r="D149" s="144" t="s">
        <v>386</v>
      </c>
      <c r="E149" s="145"/>
      <c r="F149" s="145"/>
      <c r="G149" s="145"/>
      <c r="H149" s="145"/>
      <c r="I149" s="145"/>
      <c r="J149" s="145"/>
      <c r="K149" s="145"/>
      <c r="L149" s="145"/>
      <c r="M149" s="145"/>
      <c r="N149" s="146"/>
      <c r="O149" s="309" t="s">
        <v>387</v>
      </c>
      <c r="P149" s="310"/>
      <c r="Q149" s="310"/>
      <c r="R149" s="310"/>
      <c r="S149" s="310"/>
      <c r="T149" s="310"/>
      <c r="U149" s="310"/>
      <c r="V149" s="310"/>
      <c r="W149" s="310"/>
      <c r="X149" s="310"/>
      <c r="Y149" s="311"/>
      <c r="Z149" s="312" t="s">
        <v>591</v>
      </c>
      <c r="AA149" s="313"/>
      <c r="AB149" s="313"/>
      <c r="AC149" s="313"/>
      <c r="AD149" s="313"/>
      <c r="AE149" s="313"/>
      <c r="AF149" s="313"/>
      <c r="AG149" s="313"/>
      <c r="AH149" s="313"/>
      <c r="AI149" s="313"/>
      <c r="AJ149" s="314"/>
      <c r="AK149" s="315" t="s">
        <v>722</v>
      </c>
      <c r="AL149" s="316"/>
      <c r="AM149" s="316"/>
      <c r="AN149" s="316"/>
      <c r="AO149" s="316"/>
      <c r="AP149" s="316"/>
      <c r="AQ149" s="317"/>
      <c r="AR149" s="144">
        <v>10</v>
      </c>
      <c r="AS149" s="145"/>
      <c r="AT149" s="145"/>
      <c r="AU149" s="145"/>
      <c r="AV149" s="145"/>
      <c r="AW149" s="146"/>
      <c r="AX149" s="318" t="s">
        <v>741</v>
      </c>
      <c r="AY149" s="319"/>
      <c r="AZ149" s="319"/>
      <c r="BA149" s="319"/>
      <c r="BB149" s="319"/>
      <c r="BC149" s="319"/>
      <c r="BD149" s="320"/>
      <c r="BE149" s="144">
        <v>0.4</v>
      </c>
      <c r="BF149" s="145"/>
      <c r="BG149" s="145"/>
      <c r="BH149" s="145"/>
      <c r="BI149" s="145"/>
      <c r="BJ149" s="145"/>
      <c r="BK149" s="146"/>
      <c r="BL149" s="74" t="s">
        <v>742</v>
      </c>
      <c r="BM149" s="144">
        <v>1</v>
      </c>
      <c r="BN149" s="145"/>
      <c r="BO149" s="145"/>
      <c r="BP149" s="145"/>
      <c r="BQ149" s="145"/>
      <c r="BR149" s="145"/>
      <c r="BS149" s="146"/>
      <c r="BT149" s="144">
        <v>0</v>
      </c>
      <c r="BU149" s="145"/>
      <c r="BV149" s="145"/>
      <c r="BW149" s="145"/>
      <c r="BX149" s="145"/>
      <c r="BY149" s="146"/>
      <c r="BZ149" s="144">
        <v>0</v>
      </c>
      <c r="CA149" s="145"/>
      <c r="CB149" s="145"/>
      <c r="CC149" s="145"/>
      <c r="CD149" s="145"/>
      <c r="CE149" s="146"/>
      <c r="CF149" s="144">
        <v>1</v>
      </c>
      <c r="CG149" s="145"/>
      <c r="CH149" s="145"/>
      <c r="CI149" s="145"/>
      <c r="CJ149" s="145"/>
      <c r="CK149" s="146"/>
      <c r="CL149" s="144">
        <v>0</v>
      </c>
      <c r="CM149" s="145"/>
      <c r="CN149" s="145"/>
      <c r="CO149" s="145"/>
      <c r="CP149" s="145"/>
      <c r="CQ149" s="145"/>
      <c r="CR149" s="146"/>
      <c r="CS149" s="144">
        <v>0</v>
      </c>
      <c r="CT149" s="145"/>
      <c r="CU149" s="145"/>
      <c r="CV149" s="145"/>
      <c r="CW149" s="145"/>
      <c r="CX149" s="145"/>
      <c r="CY149" s="146"/>
      <c r="CZ149" s="144">
        <v>0</v>
      </c>
      <c r="DA149" s="145"/>
      <c r="DB149" s="145"/>
      <c r="DC149" s="145"/>
      <c r="DD149" s="145"/>
      <c r="DE149" s="145"/>
      <c r="DF149" s="146"/>
      <c r="DG149" s="144">
        <v>1</v>
      </c>
      <c r="DH149" s="145"/>
      <c r="DI149" s="145"/>
      <c r="DJ149" s="145"/>
      <c r="DK149" s="145"/>
      <c r="DL149" s="145"/>
      <c r="DM149" s="146"/>
      <c r="DN149" s="144">
        <v>0</v>
      </c>
      <c r="DO149" s="145"/>
      <c r="DP149" s="145"/>
      <c r="DQ149" s="145"/>
      <c r="DR149" s="145"/>
      <c r="DS149" s="145"/>
      <c r="DT149" s="146"/>
    </row>
    <row r="150" spans="1:124" s="19" customFormat="1" ht="29.25" customHeight="1">
      <c r="A150" s="306">
        <v>126</v>
      </c>
      <c r="B150" s="307"/>
      <c r="C150" s="308"/>
      <c r="D150" s="144" t="s">
        <v>386</v>
      </c>
      <c r="E150" s="145"/>
      <c r="F150" s="145"/>
      <c r="G150" s="145"/>
      <c r="H150" s="145"/>
      <c r="I150" s="145"/>
      <c r="J150" s="145"/>
      <c r="K150" s="145"/>
      <c r="L150" s="145"/>
      <c r="M150" s="145"/>
      <c r="N150" s="146"/>
      <c r="O150" s="309" t="s">
        <v>387</v>
      </c>
      <c r="P150" s="310"/>
      <c r="Q150" s="310"/>
      <c r="R150" s="310"/>
      <c r="S150" s="310"/>
      <c r="T150" s="310"/>
      <c r="U150" s="310"/>
      <c r="V150" s="310"/>
      <c r="W150" s="310"/>
      <c r="X150" s="310"/>
      <c r="Y150" s="311"/>
      <c r="Z150" s="312" t="s">
        <v>591</v>
      </c>
      <c r="AA150" s="313"/>
      <c r="AB150" s="313"/>
      <c r="AC150" s="313"/>
      <c r="AD150" s="313"/>
      <c r="AE150" s="313"/>
      <c r="AF150" s="313"/>
      <c r="AG150" s="313"/>
      <c r="AH150" s="313"/>
      <c r="AI150" s="313"/>
      <c r="AJ150" s="314"/>
      <c r="AK150" s="315" t="s">
        <v>722</v>
      </c>
      <c r="AL150" s="316"/>
      <c r="AM150" s="316"/>
      <c r="AN150" s="316"/>
      <c r="AO150" s="316"/>
      <c r="AP150" s="316"/>
      <c r="AQ150" s="317"/>
      <c r="AR150" s="144">
        <v>10</v>
      </c>
      <c r="AS150" s="145"/>
      <c r="AT150" s="145"/>
      <c r="AU150" s="145"/>
      <c r="AV150" s="145"/>
      <c r="AW150" s="146"/>
      <c r="AX150" s="318" t="s">
        <v>743</v>
      </c>
      <c r="AY150" s="319"/>
      <c r="AZ150" s="319"/>
      <c r="BA150" s="319"/>
      <c r="BB150" s="319"/>
      <c r="BC150" s="319"/>
      <c r="BD150" s="320"/>
      <c r="BE150" s="144">
        <v>0.4</v>
      </c>
      <c r="BF150" s="145"/>
      <c r="BG150" s="145"/>
      <c r="BH150" s="145"/>
      <c r="BI150" s="145"/>
      <c r="BJ150" s="145"/>
      <c r="BK150" s="146"/>
      <c r="BL150" s="74" t="s">
        <v>744</v>
      </c>
      <c r="BM150" s="144">
        <v>1</v>
      </c>
      <c r="BN150" s="145"/>
      <c r="BO150" s="145"/>
      <c r="BP150" s="145"/>
      <c r="BQ150" s="145"/>
      <c r="BR150" s="145"/>
      <c r="BS150" s="146"/>
      <c r="BT150" s="144">
        <v>0</v>
      </c>
      <c r="BU150" s="145"/>
      <c r="BV150" s="145"/>
      <c r="BW150" s="145"/>
      <c r="BX150" s="145"/>
      <c r="BY150" s="146"/>
      <c r="BZ150" s="144">
        <v>0</v>
      </c>
      <c r="CA150" s="145"/>
      <c r="CB150" s="145"/>
      <c r="CC150" s="145"/>
      <c r="CD150" s="145"/>
      <c r="CE150" s="146"/>
      <c r="CF150" s="144">
        <v>1</v>
      </c>
      <c r="CG150" s="145"/>
      <c r="CH150" s="145"/>
      <c r="CI150" s="145"/>
      <c r="CJ150" s="145"/>
      <c r="CK150" s="146"/>
      <c r="CL150" s="144">
        <v>0</v>
      </c>
      <c r="CM150" s="145"/>
      <c r="CN150" s="145"/>
      <c r="CO150" s="145"/>
      <c r="CP150" s="145"/>
      <c r="CQ150" s="145"/>
      <c r="CR150" s="146"/>
      <c r="CS150" s="144">
        <v>0</v>
      </c>
      <c r="CT150" s="145"/>
      <c r="CU150" s="145"/>
      <c r="CV150" s="145"/>
      <c r="CW150" s="145"/>
      <c r="CX150" s="145"/>
      <c r="CY150" s="146"/>
      <c r="CZ150" s="144">
        <v>0</v>
      </c>
      <c r="DA150" s="145"/>
      <c r="DB150" s="145"/>
      <c r="DC150" s="145"/>
      <c r="DD150" s="145"/>
      <c r="DE150" s="145"/>
      <c r="DF150" s="146"/>
      <c r="DG150" s="144">
        <v>1</v>
      </c>
      <c r="DH150" s="145"/>
      <c r="DI150" s="145"/>
      <c r="DJ150" s="145"/>
      <c r="DK150" s="145"/>
      <c r="DL150" s="145"/>
      <c r="DM150" s="146"/>
      <c r="DN150" s="144">
        <v>0</v>
      </c>
      <c r="DO150" s="145"/>
      <c r="DP150" s="145"/>
      <c r="DQ150" s="145"/>
      <c r="DR150" s="145"/>
      <c r="DS150" s="145"/>
      <c r="DT150" s="146"/>
    </row>
    <row r="151" spans="1:124" s="19" customFormat="1" ht="29.25" customHeight="1">
      <c r="A151" s="306">
        <v>127</v>
      </c>
      <c r="B151" s="307"/>
      <c r="C151" s="308"/>
      <c r="D151" s="144" t="s">
        <v>386</v>
      </c>
      <c r="E151" s="145"/>
      <c r="F151" s="145"/>
      <c r="G151" s="145"/>
      <c r="H151" s="145"/>
      <c r="I151" s="145"/>
      <c r="J151" s="145"/>
      <c r="K151" s="145"/>
      <c r="L151" s="145"/>
      <c r="M151" s="145"/>
      <c r="N151" s="146"/>
      <c r="O151" s="309" t="s">
        <v>387</v>
      </c>
      <c r="P151" s="310"/>
      <c r="Q151" s="310"/>
      <c r="R151" s="310"/>
      <c r="S151" s="310"/>
      <c r="T151" s="310"/>
      <c r="U151" s="310"/>
      <c r="V151" s="310"/>
      <c r="W151" s="310"/>
      <c r="X151" s="310"/>
      <c r="Y151" s="311"/>
      <c r="Z151" s="312" t="s">
        <v>591</v>
      </c>
      <c r="AA151" s="313"/>
      <c r="AB151" s="313"/>
      <c r="AC151" s="313"/>
      <c r="AD151" s="313"/>
      <c r="AE151" s="313"/>
      <c r="AF151" s="313"/>
      <c r="AG151" s="313"/>
      <c r="AH151" s="313"/>
      <c r="AI151" s="313"/>
      <c r="AJ151" s="314"/>
      <c r="AK151" s="315" t="s">
        <v>722</v>
      </c>
      <c r="AL151" s="316"/>
      <c r="AM151" s="316"/>
      <c r="AN151" s="316"/>
      <c r="AO151" s="316"/>
      <c r="AP151" s="316"/>
      <c r="AQ151" s="317"/>
      <c r="AR151" s="144">
        <v>10</v>
      </c>
      <c r="AS151" s="145"/>
      <c r="AT151" s="145"/>
      <c r="AU151" s="145"/>
      <c r="AV151" s="145"/>
      <c r="AW151" s="146"/>
      <c r="AX151" s="318" t="s">
        <v>745</v>
      </c>
      <c r="AY151" s="319"/>
      <c r="AZ151" s="319"/>
      <c r="BA151" s="319"/>
      <c r="BB151" s="319"/>
      <c r="BC151" s="319"/>
      <c r="BD151" s="320"/>
      <c r="BE151" s="144">
        <v>0.4</v>
      </c>
      <c r="BF151" s="145"/>
      <c r="BG151" s="145"/>
      <c r="BH151" s="145"/>
      <c r="BI151" s="145"/>
      <c r="BJ151" s="145"/>
      <c r="BK151" s="146"/>
      <c r="BL151" s="74" t="s">
        <v>746</v>
      </c>
      <c r="BM151" s="144">
        <v>1</v>
      </c>
      <c r="BN151" s="145"/>
      <c r="BO151" s="145"/>
      <c r="BP151" s="145"/>
      <c r="BQ151" s="145"/>
      <c r="BR151" s="145"/>
      <c r="BS151" s="146"/>
      <c r="BT151" s="144">
        <v>0</v>
      </c>
      <c r="BU151" s="145"/>
      <c r="BV151" s="145"/>
      <c r="BW151" s="145"/>
      <c r="BX151" s="145"/>
      <c r="BY151" s="146"/>
      <c r="BZ151" s="144">
        <v>0</v>
      </c>
      <c r="CA151" s="145"/>
      <c r="CB151" s="145"/>
      <c r="CC151" s="145"/>
      <c r="CD151" s="145"/>
      <c r="CE151" s="146"/>
      <c r="CF151" s="144">
        <v>1</v>
      </c>
      <c r="CG151" s="145"/>
      <c r="CH151" s="145"/>
      <c r="CI151" s="145"/>
      <c r="CJ151" s="145"/>
      <c r="CK151" s="146"/>
      <c r="CL151" s="144">
        <v>0</v>
      </c>
      <c r="CM151" s="145"/>
      <c r="CN151" s="145"/>
      <c r="CO151" s="145"/>
      <c r="CP151" s="145"/>
      <c r="CQ151" s="145"/>
      <c r="CR151" s="146"/>
      <c r="CS151" s="144">
        <v>0</v>
      </c>
      <c r="CT151" s="145"/>
      <c r="CU151" s="145"/>
      <c r="CV151" s="145"/>
      <c r="CW151" s="145"/>
      <c r="CX151" s="145"/>
      <c r="CY151" s="146"/>
      <c r="CZ151" s="144">
        <v>0</v>
      </c>
      <c r="DA151" s="145"/>
      <c r="DB151" s="145"/>
      <c r="DC151" s="145"/>
      <c r="DD151" s="145"/>
      <c r="DE151" s="145"/>
      <c r="DF151" s="146"/>
      <c r="DG151" s="144">
        <v>1</v>
      </c>
      <c r="DH151" s="145"/>
      <c r="DI151" s="145"/>
      <c r="DJ151" s="145"/>
      <c r="DK151" s="145"/>
      <c r="DL151" s="145"/>
      <c r="DM151" s="146"/>
      <c r="DN151" s="144">
        <v>0</v>
      </c>
      <c r="DO151" s="145"/>
      <c r="DP151" s="145"/>
      <c r="DQ151" s="145"/>
      <c r="DR151" s="145"/>
      <c r="DS151" s="145"/>
      <c r="DT151" s="146"/>
    </row>
    <row r="152" spans="1:124" s="19" customFormat="1" ht="29.25" customHeight="1">
      <c r="A152" s="321">
        <v>128</v>
      </c>
      <c r="B152" s="322"/>
      <c r="C152" s="323"/>
      <c r="D152" s="144" t="s">
        <v>386</v>
      </c>
      <c r="E152" s="145"/>
      <c r="F152" s="145"/>
      <c r="G152" s="145"/>
      <c r="H152" s="145"/>
      <c r="I152" s="145"/>
      <c r="J152" s="145"/>
      <c r="K152" s="145"/>
      <c r="L152" s="145"/>
      <c r="M152" s="145"/>
      <c r="N152" s="146"/>
      <c r="O152" s="309" t="s">
        <v>387</v>
      </c>
      <c r="P152" s="310"/>
      <c r="Q152" s="310"/>
      <c r="R152" s="310"/>
      <c r="S152" s="310"/>
      <c r="T152" s="310"/>
      <c r="U152" s="310"/>
      <c r="V152" s="310"/>
      <c r="W152" s="310"/>
      <c r="X152" s="310"/>
      <c r="Y152" s="311"/>
      <c r="Z152" s="312" t="s">
        <v>591</v>
      </c>
      <c r="AA152" s="313"/>
      <c r="AB152" s="313"/>
      <c r="AC152" s="313"/>
      <c r="AD152" s="313"/>
      <c r="AE152" s="313"/>
      <c r="AF152" s="313"/>
      <c r="AG152" s="313"/>
      <c r="AH152" s="313"/>
      <c r="AI152" s="313"/>
      <c r="AJ152" s="314"/>
      <c r="AK152" s="315" t="s">
        <v>722</v>
      </c>
      <c r="AL152" s="316"/>
      <c r="AM152" s="316"/>
      <c r="AN152" s="316"/>
      <c r="AO152" s="316"/>
      <c r="AP152" s="316"/>
      <c r="AQ152" s="317"/>
      <c r="AR152" s="144">
        <v>10</v>
      </c>
      <c r="AS152" s="145"/>
      <c r="AT152" s="145"/>
      <c r="AU152" s="145"/>
      <c r="AV152" s="145"/>
      <c r="AW152" s="146"/>
      <c r="AX152" s="318" t="s">
        <v>747</v>
      </c>
      <c r="AY152" s="319"/>
      <c r="AZ152" s="319"/>
      <c r="BA152" s="319"/>
      <c r="BB152" s="319"/>
      <c r="BC152" s="319"/>
      <c r="BD152" s="320"/>
      <c r="BE152" s="144">
        <v>0.4</v>
      </c>
      <c r="BF152" s="145"/>
      <c r="BG152" s="145"/>
      <c r="BH152" s="145"/>
      <c r="BI152" s="145"/>
      <c r="BJ152" s="145"/>
      <c r="BK152" s="146"/>
      <c r="BL152" s="74" t="s">
        <v>694</v>
      </c>
      <c r="BM152" s="144">
        <v>1</v>
      </c>
      <c r="BN152" s="145"/>
      <c r="BO152" s="145"/>
      <c r="BP152" s="145"/>
      <c r="BQ152" s="145"/>
      <c r="BR152" s="145"/>
      <c r="BS152" s="146"/>
      <c r="BT152" s="144">
        <v>0</v>
      </c>
      <c r="BU152" s="145"/>
      <c r="BV152" s="145"/>
      <c r="BW152" s="145"/>
      <c r="BX152" s="145"/>
      <c r="BY152" s="146"/>
      <c r="BZ152" s="144">
        <v>0</v>
      </c>
      <c r="CA152" s="145"/>
      <c r="CB152" s="145"/>
      <c r="CC152" s="145"/>
      <c r="CD152" s="145"/>
      <c r="CE152" s="146"/>
      <c r="CF152" s="144">
        <v>1</v>
      </c>
      <c r="CG152" s="145"/>
      <c r="CH152" s="145"/>
      <c r="CI152" s="145"/>
      <c r="CJ152" s="145"/>
      <c r="CK152" s="146"/>
      <c r="CL152" s="144">
        <v>0</v>
      </c>
      <c r="CM152" s="145"/>
      <c r="CN152" s="145"/>
      <c r="CO152" s="145"/>
      <c r="CP152" s="145"/>
      <c r="CQ152" s="145"/>
      <c r="CR152" s="146"/>
      <c r="CS152" s="144">
        <v>0</v>
      </c>
      <c r="CT152" s="145"/>
      <c r="CU152" s="145"/>
      <c r="CV152" s="145"/>
      <c r="CW152" s="145"/>
      <c r="CX152" s="145"/>
      <c r="CY152" s="146"/>
      <c r="CZ152" s="144">
        <v>0</v>
      </c>
      <c r="DA152" s="145"/>
      <c r="DB152" s="145"/>
      <c r="DC152" s="145"/>
      <c r="DD152" s="145"/>
      <c r="DE152" s="145"/>
      <c r="DF152" s="146"/>
      <c r="DG152" s="144">
        <v>1</v>
      </c>
      <c r="DH152" s="145"/>
      <c r="DI152" s="145"/>
      <c r="DJ152" s="145"/>
      <c r="DK152" s="145"/>
      <c r="DL152" s="145"/>
      <c r="DM152" s="146"/>
      <c r="DN152" s="144">
        <v>0</v>
      </c>
      <c r="DO152" s="145"/>
      <c r="DP152" s="145"/>
      <c r="DQ152" s="145"/>
      <c r="DR152" s="145"/>
      <c r="DS152" s="145"/>
      <c r="DT152" s="146"/>
    </row>
    <row r="153" spans="1:124" s="19" customFormat="1" ht="29.25" customHeight="1">
      <c r="A153" s="306">
        <v>129</v>
      </c>
      <c r="B153" s="307"/>
      <c r="C153" s="308"/>
      <c r="D153" s="144" t="s">
        <v>386</v>
      </c>
      <c r="E153" s="145"/>
      <c r="F153" s="145"/>
      <c r="G153" s="145"/>
      <c r="H153" s="145"/>
      <c r="I153" s="145"/>
      <c r="J153" s="145"/>
      <c r="K153" s="145"/>
      <c r="L153" s="145"/>
      <c r="M153" s="145"/>
      <c r="N153" s="146"/>
      <c r="O153" s="309" t="s">
        <v>387</v>
      </c>
      <c r="P153" s="310"/>
      <c r="Q153" s="310"/>
      <c r="R153" s="310"/>
      <c r="S153" s="310"/>
      <c r="T153" s="310"/>
      <c r="U153" s="310"/>
      <c r="V153" s="310"/>
      <c r="W153" s="310"/>
      <c r="X153" s="310"/>
      <c r="Y153" s="311"/>
      <c r="Z153" s="312" t="s">
        <v>591</v>
      </c>
      <c r="AA153" s="313"/>
      <c r="AB153" s="313"/>
      <c r="AC153" s="313"/>
      <c r="AD153" s="313"/>
      <c r="AE153" s="313"/>
      <c r="AF153" s="313"/>
      <c r="AG153" s="313"/>
      <c r="AH153" s="313"/>
      <c r="AI153" s="313"/>
      <c r="AJ153" s="314"/>
      <c r="AK153" s="315" t="s">
        <v>722</v>
      </c>
      <c r="AL153" s="316"/>
      <c r="AM153" s="316"/>
      <c r="AN153" s="316"/>
      <c r="AO153" s="316"/>
      <c r="AP153" s="316"/>
      <c r="AQ153" s="317"/>
      <c r="AR153" s="144">
        <v>10</v>
      </c>
      <c r="AS153" s="145"/>
      <c r="AT153" s="145"/>
      <c r="AU153" s="145"/>
      <c r="AV153" s="145"/>
      <c r="AW153" s="146"/>
      <c r="AX153" s="318" t="s">
        <v>12</v>
      </c>
      <c r="AY153" s="319"/>
      <c r="AZ153" s="319"/>
      <c r="BA153" s="319"/>
      <c r="BB153" s="319"/>
      <c r="BC153" s="319"/>
      <c r="BD153" s="320"/>
      <c r="BE153" s="144" t="s">
        <v>12</v>
      </c>
      <c r="BF153" s="145"/>
      <c r="BG153" s="145"/>
      <c r="BH153" s="145"/>
      <c r="BI153" s="145"/>
      <c r="BJ153" s="145"/>
      <c r="BK153" s="146"/>
      <c r="BL153" s="74" t="s">
        <v>748</v>
      </c>
      <c r="BM153" s="144">
        <v>1</v>
      </c>
      <c r="BN153" s="145"/>
      <c r="BO153" s="145"/>
      <c r="BP153" s="145"/>
      <c r="BQ153" s="145"/>
      <c r="BR153" s="145"/>
      <c r="BS153" s="146"/>
      <c r="BT153" s="144">
        <v>0</v>
      </c>
      <c r="BU153" s="145"/>
      <c r="BV153" s="145"/>
      <c r="BW153" s="145"/>
      <c r="BX153" s="145"/>
      <c r="BY153" s="146"/>
      <c r="BZ153" s="144">
        <v>0</v>
      </c>
      <c r="CA153" s="145"/>
      <c r="CB153" s="145"/>
      <c r="CC153" s="145"/>
      <c r="CD153" s="145"/>
      <c r="CE153" s="146"/>
      <c r="CF153" s="144">
        <v>1</v>
      </c>
      <c r="CG153" s="145"/>
      <c r="CH153" s="145"/>
      <c r="CI153" s="145"/>
      <c r="CJ153" s="145"/>
      <c r="CK153" s="146"/>
      <c r="CL153" s="144">
        <v>0</v>
      </c>
      <c r="CM153" s="145"/>
      <c r="CN153" s="145"/>
      <c r="CO153" s="145"/>
      <c r="CP153" s="145"/>
      <c r="CQ153" s="145"/>
      <c r="CR153" s="146"/>
      <c r="CS153" s="144">
        <v>0</v>
      </c>
      <c r="CT153" s="145"/>
      <c r="CU153" s="145"/>
      <c r="CV153" s="145"/>
      <c r="CW153" s="145"/>
      <c r="CX153" s="145"/>
      <c r="CY153" s="146"/>
      <c r="CZ153" s="144">
        <v>0</v>
      </c>
      <c r="DA153" s="145"/>
      <c r="DB153" s="145"/>
      <c r="DC153" s="145"/>
      <c r="DD153" s="145"/>
      <c r="DE153" s="145"/>
      <c r="DF153" s="146"/>
      <c r="DG153" s="144">
        <v>1</v>
      </c>
      <c r="DH153" s="145"/>
      <c r="DI153" s="145"/>
      <c r="DJ153" s="145"/>
      <c r="DK153" s="145"/>
      <c r="DL153" s="145"/>
      <c r="DM153" s="146"/>
      <c r="DN153" s="144">
        <v>0</v>
      </c>
      <c r="DO153" s="145"/>
      <c r="DP153" s="145"/>
      <c r="DQ153" s="145"/>
      <c r="DR153" s="145"/>
      <c r="DS153" s="145"/>
      <c r="DT153" s="146"/>
    </row>
    <row r="154" spans="1:124" s="19" customFormat="1" ht="29.25" customHeight="1">
      <c r="A154" s="306">
        <v>130</v>
      </c>
      <c r="B154" s="307"/>
      <c r="C154" s="308"/>
      <c r="D154" s="144" t="s">
        <v>386</v>
      </c>
      <c r="E154" s="145"/>
      <c r="F154" s="145"/>
      <c r="G154" s="145"/>
      <c r="H154" s="145"/>
      <c r="I154" s="145"/>
      <c r="J154" s="145"/>
      <c r="K154" s="145"/>
      <c r="L154" s="145"/>
      <c r="M154" s="145"/>
      <c r="N154" s="146"/>
      <c r="O154" s="309" t="s">
        <v>387</v>
      </c>
      <c r="P154" s="310"/>
      <c r="Q154" s="310"/>
      <c r="R154" s="310"/>
      <c r="S154" s="310"/>
      <c r="T154" s="310"/>
      <c r="U154" s="310"/>
      <c r="V154" s="310"/>
      <c r="W154" s="310"/>
      <c r="X154" s="310"/>
      <c r="Y154" s="311"/>
      <c r="Z154" s="312" t="s">
        <v>591</v>
      </c>
      <c r="AA154" s="313"/>
      <c r="AB154" s="313"/>
      <c r="AC154" s="313"/>
      <c r="AD154" s="313"/>
      <c r="AE154" s="313"/>
      <c r="AF154" s="313"/>
      <c r="AG154" s="313"/>
      <c r="AH154" s="313"/>
      <c r="AI154" s="313"/>
      <c r="AJ154" s="314"/>
      <c r="AK154" s="315" t="s">
        <v>750</v>
      </c>
      <c r="AL154" s="316"/>
      <c r="AM154" s="316"/>
      <c r="AN154" s="316"/>
      <c r="AO154" s="316"/>
      <c r="AP154" s="316"/>
      <c r="AQ154" s="317"/>
      <c r="AR154" s="144">
        <v>10</v>
      </c>
      <c r="AS154" s="145"/>
      <c r="AT154" s="145"/>
      <c r="AU154" s="145"/>
      <c r="AV154" s="145"/>
      <c r="AW154" s="146"/>
      <c r="AX154" s="318" t="s">
        <v>749</v>
      </c>
      <c r="AY154" s="319"/>
      <c r="AZ154" s="319"/>
      <c r="BA154" s="319"/>
      <c r="BB154" s="319"/>
      <c r="BC154" s="319"/>
      <c r="BD154" s="320"/>
      <c r="BE154" s="144">
        <v>0.4</v>
      </c>
      <c r="BF154" s="145"/>
      <c r="BG154" s="145"/>
      <c r="BH154" s="145"/>
      <c r="BI154" s="145"/>
      <c r="BJ154" s="145"/>
      <c r="BK154" s="146"/>
      <c r="BL154" s="74" t="s">
        <v>751</v>
      </c>
      <c r="BM154" s="144">
        <v>2</v>
      </c>
      <c r="BN154" s="145"/>
      <c r="BO154" s="145"/>
      <c r="BP154" s="145"/>
      <c r="BQ154" s="145"/>
      <c r="BR154" s="145"/>
      <c r="BS154" s="146"/>
      <c r="BT154" s="144">
        <v>0</v>
      </c>
      <c r="BU154" s="145"/>
      <c r="BV154" s="145"/>
      <c r="BW154" s="145"/>
      <c r="BX154" s="145"/>
      <c r="BY154" s="146"/>
      <c r="BZ154" s="144">
        <v>0</v>
      </c>
      <c r="CA154" s="145"/>
      <c r="CB154" s="145"/>
      <c r="CC154" s="145"/>
      <c r="CD154" s="145"/>
      <c r="CE154" s="146"/>
      <c r="CF154" s="144">
        <v>2</v>
      </c>
      <c r="CG154" s="145"/>
      <c r="CH154" s="145"/>
      <c r="CI154" s="145"/>
      <c r="CJ154" s="145"/>
      <c r="CK154" s="146"/>
      <c r="CL154" s="144">
        <v>0</v>
      </c>
      <c r="CM154" s="145"/>
      <c r="CN154" s="145"/>
      <c r="CO154" s="145"/>
      <c r="CP154" s="145"/>
      <c r="CQ154" s="145"/>
      <c r="CR154" s="146"/>
      <c r="CS154" s="144">
        <v>0</v>
      </c>
      <c r="CT154" s="145"/>
      <c r="CU154" s="145"/>
      <c r="CV154" s="145"/>
      <c r="CW154" s="145"/>
      <c r="CX154" s="145"/>
      <c r="CY154" s="146"/>
      <c r="CZ154" s="144">
        <v>0</v>
      </c>
      <c r="DA154" s="145"/>
      <c r="DB154" s="145"/>
      <c r="DC154" s="145"/>
      <c r="DD154" s="145"/>
      <c r="DE154" s="145"/>
      <c r="DF154" s="146"/>
      <c r="DG154" s="144">
        <v>2</v>
      </c>
      <c r="DH154" s="145"/>
      <c r="DI154" s="145"/>
      <c r="DJ154" s="145"/>
      <c r="DK154" s="145"/>
      <c r="DL154" s="145"/>
      <c r="DM154" s="146"/>
      <c r="DN154" s="144">
        <v>0</v>
      </c>
      <c r="DO154" s="145"/>
      <c r="DP154" s="145"/>
      <c r="DQ154" s="145"/>
      <c r="DR154" s="145"/>
      <c r="DS154" s="145"/>
      <c r="DT154" s="146"/>
    </row>
    <row r="155" spans="1:124" s="19" customFormat="1" ht="29.25" customHeight="1">
      <c r="A155" s="321">
        <v>131</v>
      </c>
      <c r="B155" s="322"/>
      <c r="C155" s="323"/>
      <c r="D155" s="144" t="s">
        <v>386</v>
      </c>
      <c r="E155" s="145"/>
      <c r="F155" s="145"/>
      <c r="G155" s="145"/>
      <c r="H155" s="145"/>
      <c r="I155" s="145"/>
      <c r="J155" s="145"/>
      <c r="K155" s="145"/>
      <c r="L155" s="145"/>
      <c r="M155" s="145"/>
      <c r="N155" s="146"/>
      <c r="O155" s="309" t="s">
        <v>387</v>
      </c>
      <c r="P155" s="310"/>
      <c r="Q155" s="310"/>
      <c r="R155" s="310"/>
      <c r="S155" s="310"/>
      <c r="T155" s="310"/>
      <c r="U155" s="310"/>
      <c r="V155" s="310"/>
      <c r="W155" s="310"/>
      <c r="X155" s="310"/>
      <c r="Y155" s="311"/>
      <c r="Z155" s="312" t="s">
        <v>591</v>
      </c>
      <c r="AA155" s="313"/>
      <c r="AB155" s="313"/>
      <c r="AC155" s="313"/>
      <c r="AD155" s="313"/>
      <c r="AE155" s="313"/>
      <c r="AF155" s="313"/>
      <c r="AG155" s="313"/>
      <c r="AH155" s="313"/>
      <c r="AI155" s="313"/>
      <c r="AJ155" s="314"/>
      <c r="AK155" s="315" t="s">
        <v>750</v>
      </c>
      <c r="AL155" s="316"/>
      <c r="AM155" s="316"/>
      <c r="AN155" s="316"/>
      <c r="AO155" s="316"/>
      <c r="AP155" s="316"/>
      <c r="AQ155" s="317"/>
      <c r="AR155" s="144">
        <v>10</v>
      </c>
      <c r="AS155" s="145"/>
      <c r="AT155" s="145"/>
      <c r="AU155" s="145"/>
      <c r="AV155" s="145"/>
      <c r="AW155" s="146"/>
      <c r="AX155" s="318" t="s">
        <v>752</v>
      </c>
      <c r="AY155" s="319"/>
      <c r="AZ155" s="319"/>
      <c r="BA155" s="319"/>
      <c r="BB155" s="319"/>
      <c r="BC155" s="319"/>
      <c r="BD155" s="320"/>
      <c r="BE155" s="144">
        <v>0.4</v>
      </c>
      <c r="BF155" s="145"/>
      <c r="BG155" s="145"/>
      <c r="BH155" s="145"/>
      <c r="BI155" s="145"/>
      <c r="BJ155" s="145"/>
      <c r="BK155" s="146"/>
      <c r="BL155" s="74" t="s">
        <v>753</v>
      </c>
      <c r="BM155" s="144">
        <v>1</v>
      </c>
      <c r="BN155" s="145"/>
      <c r="BO155" s="145"/>
      <c r="BP155" s="145"/>
      <c r="BQ155" s="145"/>
      <c r="BR155" s="145"/>
      <c r="BS155" s="146"/>
      <c r="BT155" s="144">
        <v>0</v>
      </c>
      <c r="BU155" s="145"/>
      <c r="BV155" s="145"/>
      <c r="BW155" s="145"/>
      <c r="BX155" s="145"/>
      <c r="BY155" s="146"/>
      <c r="BZ155" s="144">
        <v>0</v>
      </c>
      <c r="CA155" s="145"/>
      <c r="CB155" s="145"/>
      <c r="CC155" s="145"/>
      <c r="CD155" s="145"/>
      <c r="CE155" s="146"/>
      <c r="CF155" s="144">
        <v>1</v>
      </c>
      <c r="CG155" s="145"/>
      <c r="CH155" s="145"/>
      <c r="CI155" s="145"/>
      <c r="CJ155" s="145"/>
      <c r="CK155" s="146"/>
      <c r="CL155" s="144">
        <v>0</v>
      </c>
      <c r="CM155" s="145"/>
      <c r="CN155" s="145"/>
      <c r="CO155" s="145"/>
      <c r="CP155" s="145"/>
      <c r="CQ155" s="145"/>
      <c r="CR155" s="146"/>
      <c r="CS155" s="144">
        <v>0</v>
      </c>
      <c r="CT155" s="145"/>
      <c r="CU155" s="145"/>
      <c r="CV155" s="145"/>
      <c r="CW155" s="145"/>
      <c r="CX155" s="145"/>
      <c r="CY155" s="146"/>
      <c r="CZ155" s="144">
        <v>0</v>
      </c>
      <c r="DA155" s="145"/>
      <c r="DB155" s="145"/>
      <c r="DC155" s="145"/>
      <c r="DD155" s="145"/>
      <c r="DE155" s="145"/>
      <c r="DF155" s="146"/>
      <c r="DG155" s="144">
        <v>1</v>
      </c>
      <c r="DH155" s="145"/>
      <c r="DI155" s="145"/>
      <c r="DJ155" s="145"/>
      <c r="DK155" s="145"/>
      <c r="DL155" s="145"/>
      <c r="DM155" s="146"/>
      <c r="DN155" s="144">
        <v>0</v>
      </c>
      <c r="DO155" s="145"/>
      <c r="DP155" s="145"/>
      <c r="DQ155" s="145"/>
      <c r="DR155" s="145"/>
      <c r="DS155" s="145"/>
      <c r="DT155" s="146"/>
    </row>
    <row r="156" spans="1:124" s="19" customFormat="1" ht="29.25" customHeight="1">
      <c r="A156" s="306">
        <v>132</v>
      </c>
      <c r="B156" s="307"/>
      <c r="C156" s="308"/>
      <c r="D156" s="144" t="s">
        <v>386</v>
      </c>
      <c r="E156" s="145"/>
      <c r="F156" s="145"/>
      <c r="G156" s="145"/>
      <c r="H156" s="145"/>
      <c r="I156" s="145"/>
      <c r="J156" s="145"/>
      <c r="K156" s="145"/>
      <c r="L156" s="145"/>
      <c r="M156" s="145"/>
      <c r="N156" s="146"/>
      <c r="O156" s="309" t="s">
        <v>387</v>
      </c>
      <c r="P156" s="310"/>
      <c r="Q156" s="310"/>
      <c r="R156" s="310"/>
      <c r="S156" s="310"/>
      <c r="T156" s="310"/>
      <c r="U156" s="310"/>
      <c r="V156" s="310"/>
      <c r="W156" s="310"/>
      <c r="X156" s="310"/>
      <c r="Y156" s="311"/>
      <c r="Z156" s="312" t="s">
        <v>591</v>
      </c>
      <c r="AA156" s="313"/>
      <c r="AB156" s="313"/>
      <c r="AC156" s="313"/>
      <c r="AD156" s="313"/>
      <c r="AE156" s="313"/>
      <c r="AF156" s="313"/>
      <c r="AG156" s="313"/>
      <c r="AH156" s="313"/>
      <c r="AI156" s="313"/>
      <c r="AJ156" s="314"/>
      <c r="AK156" s="315" t="s">
        <v>750</v>
      </c>
      <c r="AL156" s="316"/>
      <c r="AM156" s="316"/>
      <c r="AN156" s="316"/>
      <c r="AO156" s="316"/>
      <c r="AP156" s="316"/>
      <c r="AQ156" s="317"/>
      <c r="AR156" s="144">
        <v>10</v>
      </c>
      <c r="AS156" s="145"/>
      <c r="AT156" s="145"/>
      <c r="AU156" s="145"/>
      <c r="AV156" s="145"/>
      <c r="AW156" s="146"/>
      <c r="AX156" s="318" t="s">
        <v>754</v>
      </c>
      <c r="AY156" s="319"/>
      <c r="AZ156" s="319"/>
      <c r="BA156" s="319"/>
      <c r="BB156" s="319"/>
      <c r="BC156" s="319"/>
      <c r="BD156" s="320"/>
      <c r="BE156" s="144">
        <v>0.4</v>
      </c>
      <c r="BF156" s="145"/>
      <c r="BG156" s="145"/>
      <c r="BH156" s="145"/>
      <c r="BI156" s="145"/>
      <c r="BJ156" s="145"/>
      <c r="BK156" s="146"/>
      <c r="BL156" s="74" t="s">
        <v>755</v>
      </c>
      <c r="BM156" s="144">
        <v>1</v>
      </c>
      <c r="BN156" s="145"/>
      <c r="BO156" s="145"/>
      <c r="BP156" s="145"/>
      <c r="BQ156" s="145"/>
      <c r="BR156" s="145"/>
      <c r="BS156" s="146"/>
      <c r="BT156" s="144">
        <v>0</v>
      </c>
      <c r="BU156" s="145"/>
      <c r="BV156" s="145"/>
      <c r="BW156" s="145"/>
      <c r="BX156" s="145"/>
      <c r="BY156" s="146"/>
      <c r="BZ156" s="144">
        <v>0</v>
      </c>
      <c r="CA156" s="145"/>
      <c r="CB156" s="145"/>
      <c r="CC156" s="145"/>
      <c r="CD156" s="145"/>
      <c r="CE156" s="146"/>
      <c r="CF156" s="144">
        <v>1</v>
      </c>
      <c r="CG156" s="145"/>
      <c r="CH156" s="145"/>
      <c r="CI156" s="145"/>
      <c r="CJ156" s="145"/>
      <c r="CK156" s="146"/>
      <c r="CL156" s="144">
        <v>0</v>
      </c>
      <c r="CM156" s="145"/>
      <c r="CN156" s="145"/>
      <c r="CO156" s="145"/>
      <c r="CP156" s="145"/>
      <c r="CQ156" s="145"/>
      <c r="CR156" s="146"/>
      <c r="CS156" s="144">
        <v>0</v>
      </c>
      <c r="CT156" s="145"/>
      <c r="CU156" s="145"/>
      <c r="CV156" s="145"/>
      <c r="CW156" s="145"/>
      <c r="CX156" s="145"/>
      <c r="CY156" s="146"/>
      <c r="CZ156" s="144">
        <v>0</v>
      </c>
      <c r="DA156" s="145"/>
      <c r="DB156" s="145"/>
      <c r="DC156" s="145"/>
      <c r="DD156" s="145"/>
      <c r="DE156" s="145"/>
      <c r="DF156" s="146"/>
      <c r="DG156" s="144">
        <v>1</v>
      </c>
      <c r="DH156" s="145"/>
      <c r="DI156" s="145"/>
      <c r="DJ156" s="145"/>
      <c r="DK156" s="145"/>
      <c r="DL156" s="145"/>
      <c r="DM156" s="146"/>
      <c r="DN156" s="144">
        <v>0</v>
      </c>
      <c r="DO156" s="145"/>
      <c r="DP156" s="145"/>
      <c r="DQ156" s="145"/>
      <c r="DR156" s="145"/>
      <c r="DS156" s="145"/>
      <c r="DT156" s="146"/>
    </row>
    <row r="157" spans="1:124" s="19" customFormat="1" ht="29.25" customHeight="1">
      <c r="A157" s="306">
        <v>133</v>
      </c>
      <c r="B157" s="307"/>
      <c r="C157" s="308"/>
      <c r="D157" s="144" t="s">
        <v>386</v>
      </c>
      <c r="E157" s="145"/>
      <c r="F157" s="145"/>
      <c r="G157" s="145"/>
      <c r="H157" s="145"/>
      <c r="I157" s="145"/>
      <c r="J157" s="145"/>
      <c r="K157" s="145"/>
      <c r="L157" s="145"/>
      <c r="M157" s="145"/>
      <c r="N157" s="146"/>
      <c r="O157" s="309" t="s">
        <v>387</v>
      </c>
      <c r="P157" s="310"/>
      <c r="Q157" s="310"/>
      <c r="R157" s="310"/>
      <c r="S157" s="310"/>
      <c r="T157" s="310"/>
      <c r="U157" s="310"/>
      <c r="V157" s="310"/>
      <c r="W157" s="310"/>
      <c r="X157" s="310"/>
      <c r="Y157" s="311"/>
      <c r="Z157" s="312" t="s">
        <v>591</v>
      </c>
      <c r="AA157" s="313"/>
      <c r="AB157" s="313"/>
      <c r="AC157" s="313"/>
      <c r="AD157" s="313"/>
      <c r="AE157" s="313"/>
      <c r="AF157" s="313"/>
      <c r="AG157" s="313"/>
      <c r="AH157" s="313"/>
      <c r="AI157" s="313"/>
      <c r="AJ157" s="314"/>
      <c r="AK157" s="315" t="s">
        <v>750</v>
      </c>
      <c r="AL157" s="316"/>
      <c r="AM157" s="316"/>
      <c r="AN157" s="316"/>
      <c r="AO157" s="316"/>
      <c r="AP157" s="316"/>
      <c r="AQ157" s="317"/>
      <c r="AR157" s="144">
        <v>10</v>
      </c>
      <c r="AS157" s="145"/>
      <c r="AT157" s="145"/>
      <c r="AU157" s="145"/>
      <c r="AV157" s="145"/>
      <c r="AW157" s="146"/>
      <c r="AX157" s="318" t="s">
        <v>756</v>
      </c>
      <c r="AY157" s="319"/>
      <c r="AZ157" s="319"/>
      <c r="BA157" s="319"/>
      <c r="BB157" s="319"/>
      <c r="BC157" s="319"/>
      <c r="BD157" s="320"/>
      <c r="BE157" s="144">
        <v>0.4</v>
      </c>
      <c r="BF157" s="145"/>
      <c r="BG157" s="145"/>
      <c r="BH157" s="145"/>
      <c r="BI157" s="145"/>
      <c r="BJ157" s="145"/>
      <c r="BK157" s="146"/>
      <c r="BL157" s="74" t="s">
        <v>757</v>
      </c>
      <c r="BM157" s="144">
        <v>2</v>
      </c>
      <c r="BN157" s="145"/>
      <c r="BO157" s="145"/>
      <c r="BP157" s="145"/>
      <c r="BQ157" s="145"/>
      <c r="BR157" s="145"/>
      <c r="BS157" s="146"/>
      <c r="BT157" s="144">
        <v>0</v>
      </c>
      <c r="BU157" s="145"/>
      <c r="BV157" s="145"/>
      <c r="BW157" s="145"/>
      <c r="BX157" s="145"/>
      <c r="BY157" s="146"/>
      <c r="BZ157" s="144">
        <v>0</v>
      </c>
      <c r="CA157" s="145"/>
      <c r="CB157" s="145"/>
      <c r="CC157" s="145"/>
      <c r="CD157" s="145"/>
      <c r="CE157" s="146"/>
      <c r="CF157" s="144">
        <v>2</v>
      </c>
      <c r="CG157" s="145"/>
      <c r="CH157" s="145"/>
      <c r="CI157" s="145"/>
      <c r="CJ157" s="145"/>
      <c r="CK157" s="146"/>
      <c r="CL157" s="144">
        <v>0</v>
      </c>
      <c r="CM157" s="145"/>
      <c r="CN157" s="145"/>
      <c r="CO157" s="145"/>
      <c r="CP157" s="145"/>
      <c r="CQ157" s="145"/>
      <c r="CR157" s="146"/>
      <c r="CS157" s="144">
        <v>0</v>
      </c>
      <c r="CT157" s="145"/>
      <c r="CU157" s="145"/>
      <c r="CV157" s="145"/>
      <c r="CW157" s="145"/>
      <c r="CX157" s="145"/>
      <c r="CY157" s="146"/>
      <c r="CZ157" s="144">
        <v>0</v>
      </c>
      <c r="DA157" s="145"/>
      <c r="DB157" s="145"/>
      <c r="DC157" s="145"/>
      <c r="DD157" s="145"/>
      <c r="DE157" s="145"/>
      <c r="DF157" s="146"/>
      <c r="DG157" s="144">
        <v>2</v>
      </c>
      <c r="DH157" s="145"/>
      <c r="DI157" s="145"/>
      <c r="DJ157" s="145"/>
      <c r="DK157" s="145"/>
      <c r="DL157" s="145"/>
      <c r="DM157" s="146"/>
      <c r="DN157" s="144">
        <v>0</v>
      </c>
      <c r="DO157" s="145"/>
      <c r="DP157" s="145"/>
      <c r="DQ157" s="145"/>
      <c r="DR157" s="145"/>
      <c r="DS157" s="145"/>
      <c r="DT157" s="146"/>
    </row>
    <row r="158" spans="1:124" s="19" customFormat="1" ht="29.25" customHeight="1">
      <c r="A158" s="321">
        <v>134</v>
      </c>
      <c r="B158" s="322"/>
      <c r="C158" s="323"/>
      <c r="D158" s="144" t="s">
        <v>386</v>
      </c>
      <c r="E158" s="145"/>
      <c r="F158" s="145"/>
      <c r="G158" s="145"/>
      <c r="H158" s="145"/>
      <c r="I158" s="145"/>
      <c r="J158" s="145"/>
      <c r="K158" s="145"/>
      <c r="L158" s="145"/>
      <c r="M158" s="145"/>
      <c r="N158" s="146"/>
      <c r="O158" s="309" t="s">
        <v>387</v>
      </c>
      <c r="P158" s="310"/>
      <c r="Q158" s="310"/>
      <c r="R158" s="310"/>
      <c r="S158" s="310"/>
      <c r="T158" s="310"/>
      <c r="U158" s="310"/>
      <c r="V158" s="310"/>
      <c r="W158" s="310"/>
      <c r="X158" s="310"/>
      <c r="Y158" s="311"/>
      <c r="Z158" s="312" t="s">
        <v>591</v>
      </c>
      <c r="AA158" s="313"/>
      <c r="AB158" s="313"/>
      <c r="AC158" s="313"/>
      <c r="AD158" s="313"/>
      <c r="AE158" s="313"/>
      <c r="AF158" s="313"/>
      <c r="AG158" s="313"/>
      <c r="AH158" s="313"/>
      <c r="AI158" s="313"/>
      <c r="AJ158" s="314"/>
      <c r="AK158" s="315" t="s">
        <v>750</v>
      </c>
      <c r="AL158" s="316"/>
      <c r="AM158" s="316"/>
      <c r="AN158" s="316"/>
      <c r="AO158" s="316"/>
      <c r="AP158" s="316"/>
      <c r="AQ158" s="317"/>
      <c r="AR158" s="144">
        <v>10</v>
      </c>
      <c r="AS158" s="145"/>
      <c r="AT158" s="145"/>
      <c r="AU158" s="145"/>
      <c r="AV158" s="145"/>
      <c r="AW158" s="146"/>
      <c r="AX158" s="318" t="s">
        <v>758</v>
      </c>
      <c r="AY158" s="319"/>
      <c r="AZ158" s="319"/>
      <c r="BA158" s="319"/>
      <c r="BB158" s="319"/>
      <c r="BC158" s="319"/>
      <c r="BD158" s="320"/>
      <c r="BE158" s="144">
        <v>0.4</v>
      </c>
      <c r="BF158" s="145"/>
      <c r="BG158" s="145"/>
      <c r="BH158" s="145"/>
      <c r="BI158" s="145"/>
      <c r="BJ158" s="145"/>
      <c r="BK158" s="146"/>
      <c r="BL158" s="74" t="s">
        <v>759</v>
      </c>
      <c r="BM158" s="144">
        <v>1</v>
      </c>
      <c r="BN158" s="145"/>
      <c r="BO158" s="145"/>
      <c r="BP158" s="145"/>
      <c r="BQ158" s="145"/>
      <c r="BR158" s="145"/>
      <c r="BS158" s="146"/>
      <c r="BT158" s="144">
        <v>0</v>
      </c>
      <c r="BU158" s="145"/>
      <c r="BV158" s="145"/>
      <c r="BW158" s="145"/>
      <c r="BX158" s="145"/>
      <c r="BY158" s="146"/>
      <c r="BZ158" s="144">
        <v>0</v>
      </c>
      <c r="CA158" s="145"/>
      <c r="CB158" s="145"/>
      <c r="CC158" s="145"/>
      <c r="CD158" s="145"/>
      <c r="CE158" s="146"/>
      <c r="CF158" s="144">
        <v>1</v>
      </c>
      <c r="CG158" s="145"/>
      <c r="CH158" s="145"/>
      <c r="CI158" s="145"/>
      <c r="CJ158" s="145"/>
      <c r="CK158" s="146"/>
      <c r="CL158" s="144">
        <v>0</v>
      </c>
      <c r="CM158" s="145"/>
      <c r="CN158" s="145"/>
      <c r="CO158" s="145"/>
      <c r="CP158" s="145"/>
      <c r="CQ158" s="145"/>
      <c r="CR158" s="146"/>
      <c r="CS158" s="144">
        <v>0</v>
      </c>
      <c r="CT158" s="145"/>
      <c r="CU158" s="145"/>
      <c r="CV158" s="145"/>
      <c r="CW158" s="145"/>
      <c r="CX158" s="145"/>
      <c r="CY158" s="146"/>
      <c r="CZ158" s="144">
        <v>0</v>
      </c>
      <c r="DA158" s="145"/>
      <c r="DB158" s="145"/>
      <c r="DC158" s="145"/>
      <c r="DD158" s="145"/>
      <c r="DE158" s="145"/>
      <c r="DF158" s="146"/>
      <c r="DG158" s="144">
        <v>1</v>
      </c>
      <c r="DH158" s="145"/>
      <c r="DI158" s="145"/>
      <c r="DJ158" s="145"/>
      <c r="DK158" s="145"/>
      <c r="DL158" s="145"/>
      <c r="DM158" s="146"/>
      <c r="DN158" s="144">
        <v>0</v>
      </c>
      <c r="DO158" s="145"/>
      <c r="DP158" s="145"/>
      <c r="DQ158" s="145"/>
      <c r="DR158" s="145"/>
      <c r="DS158" s="145"/>
      <c r="DT158" s="146"/>
    </row>
    <row r="159" spans="1:124" s="19" customFormat="1" ht="29.25" customHeight="1">
      <c r="A159" s="306">
        <v>135</v>
      </c>
      <c r="B159" s="307"/>
      <c r="C159" s="308"/>
      <c r="D159" s="144" t="s">
        <v>386</v>
      </c>
      <c r="E159" s="145"/>
      <c r="F159" s="145"/>
      <c r="G159" s="145"/>
      <c r="H159" s="145"/>
      <c r="I159" s="145"/>
      <c r="J159" s="145"/>
      <c r="K159" s="145"/>
      <c r="L159" s="145"/>
      <c r="M159" s="145"/>
      <c r="N159" s="146"/>
      <c r="O159" s="309" t="s">
        <v>387</v>
      </c>
      <c r="P159" s="310"/>
      <c r="Q159" s="310"/>
      <c r="R159" s="310"/>
      <c r="S159" s="310"/>
      <c r="T159" s="310"/>
      <c r="U159" s="310"/>
      <c r="V159" s="310"/>
      <c r="W159" s="310"/>
      <c r="X159" s="310"/>
      <c r="Y159" s="311"/>
      <c r="Z159" s="312" t="s">
        <v>591</v>
      </c>
      <c r="AA159" s="313"/>
      <c r="AB159" s="313"/>
      <c r="AC159" s="313"/>
      <c r="AD159" s="313"/>
      <c r="AE159" s="313"/>
      <c r="AF159" s="313"/>
      <c r="AG159" s="313"/>
      <c r="AH159" s="313"/>
      <c r="AI159" s="313"/>
      <c r="AJ159" s="314"/>
      <c r="AK159" s="315" t="s">
        <v>750</v>
      </c>
      <c r="AL159" s="316"/>
      <c r="AM159" s="316"/>
      <c r="AN159" s="316"/>
      <c r="AO159" s="316"/>
      <c r="AP159" s="316"/>
      <c r="AQ159" s="317"/>
      <c r="AR159" s="144">
        <v>10</v>
      </c>
      <c r="AS159" s="145"/>
      <c r="AT159" s="145"/>
      <c r="AU159" s="145"/>
      <c r="AV159" s="145"/>
      <c r="AW159" s="146"/>
      <c r="AX159" s="318" t="s">
        <v>760</v>
      </c>
      <c r="AY159" s="319"/>
      <c r="AZ159" s="319"/>
      <c r="BA159" s="319"/>
      <c r="BB159" s="319"/>
      <c r="BC159" s="319"/>
      <c r="BD159" s="320"/>
      <c r="BE159" s="144">
        <v>0.4</v>
      </c>
      <c r="BF159" s="145"/>
      <c r="BG159" s="145"/>
      <c r="BH159" s="145"/>
      <c r="BI159" s="145"/>
      <c r="BJ159" s="145"/>
      <c r="BK159" s="146"/>
      <c r="BL159" s="74" t="s">
        <v>761</v>
      </c>
      <c r="BM159" s="144">
        <v>1</v>
      </c>
      <c r="BN159" s="145"/>
      <c r="BO159" s="145"/>
      <c r="BP159" s="145"/>
      <c r="BQ159" s="145"/>
      <c r="BR159" s="145"/>
      <c r="BS159" s="146"/>
      <c r="BT159" s="144">
        <v>0</v>
      </c>
      <c r="BU159" s="145"/>
      <c r="BV159" s="145"/>
      <c r="BW159" s="145"/>
      <c r="BX159" s="145"/>
      <c r="BY159" s="146"/>
      <c r="BZ159" s="144">
        <v>0</v>
      </c>
      <c r="CA159" s="145"/>
      <c r="CB159" s="145"/>
      <c r="CC159" s="145"/>
      <c r="CD159" s="145"/>
      <c r="CE159" s="146"/>
      <c r="CF159" s="144">
        <v>1</v>
      </c>
      <c r="CG159" s="145"/>
      <c r="CH159" s="145"/>
      <c r="CI159" s="145"/>
      <c r="CJ159" s="145"/>
      <c r="CK159" s="146"/>
      <c r="CL159" s="144">
        <v>0</v>
      </c>
      <c r="CM159" s="145"/>
      <c r="CN159" s="145"/>
      <c r="CO159" s="145"/>
      <c r="CP159" s="145"/>
      <c r="CQ159" s="145"/>
      <c r="CR159" s="146"/>
      <c r="CS159" s="144">
        <v>0</v>
      </c>
      <c r="CT159" s="145"/>
      <c r="CU159" s="145"/>
      <c r="CV159" s="145"/>
      <c r="CW159" s="145"/>
      <c r="CX159" s="145"/>
      <c r="CY159" s="146"/>
      <c r="CZ159" s="144">
        <v>0</v>
      </c>
      <c r="DA159" s="145"/>
      <c r="DB159" s="145"/>
      <c r="DC159" s="145"/>
      <c r="DD159" s="145"/>
      <c r="DE159" s="145"/>
      <c r="DF159" s="146"/>
      <c r="DG159" s="144">
        <v>1</v>
      </c>
      <c r="DH159" s="145"/>
      <c r="DI159" s="145"/>
      <c r="DJ159" s="145"/>
      <c r="DK159" s="145"/>
      <c r="DL159" s="145"/>
      <c r="DM159" s="146"/>
      <c r="DN159" s="144">
        <v>0</v>
      </c>
      <c r="DO159" s="145"/>
      <c r="DP159" s="145"/>
      <c r="DQ159" s="145"/>
      <c r="DR159" s="145"/>
      <c r="DS159" s="145"/>
      <c r="DT159" s="146"/>
    </row>
    <row r="160" spans="1:124" s="19" customFormat="1" ht="29.25" customHeight="1">
      <c r="A160" s="306">
        <v>136</v>
      </c>
      <c r="B160" s="307"/>
      <c r="C160" s="308"/>
      <c r="D160" s="144" t="s">
        <v>386</v>
      </c>
      <c r="E160" s="145"/>
      <c r="F160" s="145"/>
      <c r="G160" s="145"/>
      <c r="H160" s="145"/>
      <c r="I160" s="145"/>
      <c r="J160" s="145"/>
      <c r="K160" s="145"/>
      <c r="L160" s="145"/>
      <c r="M160" s="145"/>
      <c r="N160" s="146"/>
      <c r="O160" s="309" t="s">
        <v>387</v>
      </c>
      <c r="P160" s="310"/>
      <c r="Q160" s="310"/>
      <c r="R160" s="310"/>
      <c r="S160" s="310"/>
      <c r="T160" s="310"/>
      <c r="U160" s="310"/>
      <c r="V160" s="310"/>
      <c r="W160" s="310"/>
      <c r="X160" s="310"/>
      <c r="Y160" s="311"/>
      <c r="Z160" s="312" t="s">
        <v>591</v>
      </c>
      <c r="AA160" s="313"/>
      <c r="AB160" s="313"/>
      <c r="AC160" s="313"/>
      <c r="AD160" s="313"/>
      <c r="AE160" s="313"/>
      <c r="AF160" s="313"/>
      <c r="AG160" s="313"/>
      <c r="AH160" s="313"/>
      <c r="AI160" s="313"/>
      <c r="AJ160" s="314"/>
      <c r="AK160" s="315" t="s">
        <v>750</v>
      </c>
      <c r="AL160" s="316"/>
      <c r="AM160" s="316"/>
      <c r="AN160" s="316"/>
      <c r="AO160" s="316"/>
      <c r="AP160" s="316"/>
      <c r="AQ160" s="317"/>
      <c r="AR160" s="144">
        <v>10</v>
      </c>
      <c r="AS160" s="145"/>
      <c r="AT160" s="145"/>
      <c r="AU160" s="145"/>
      <c r="AV160" s="145"/>
      <c r="AW160" s="146"/>
      <c r="AX160" s="318" t="s">
        <v>762</v>
      </c>
      <c r="AY160" s="319"/>
      <c r="AZ160" s="319"/>
      <c r="BA160" s="319"/>
      <c r="BB160" s="319"/>
      <c r="BC160" s="319"/>
      <c r="BD160" s="320"/>
      <c r="BE160" s="144">
        <v>0.4</v>
      </c>
      <c r="BF160" s="145"/>
      <c r="BG160" s="145"/>
      <c r="BH160" s="145"/>
      <c r="BI160" s="145"/>
      <c r="BJ160" s="145"/>
      <c r="BK160" s="146"/>
      <c r="BL160" s="74" t="s">
        <v>763</v>
      </c>
      <c r="BM160" s="144">
        <v>2</v>
      </c>
      <c r="BN160" s="145"/>
      <c r="BO160" s="145"/>
      <c r="BP160" s="145"/>
      <c r="BQ160" s="145"/>
      <c r="BR160" s="145"/>
      <c r="BS160" s="146"/>
      <c r="BT160" s="144">
        <v>0</v>
      </c>
      <c r="BU160" s="145"/>
      <c r="BV160" s="145"/>
      <c r="BW160" s="145"/>
      <c r="BX160" s="145"/>
      <c r="BY160" s="146"/>
      <c r="BZ160" s="144">
        <v>0</v>
      </c>
      <c r="CA160" s="145"/>
      <c r="CB160" s="145"/>
      <c r="CC160" s="145"/>
      <c r="CD160" s="145"/>
      <c r="CE160" s="146"/>
      <c r="CF160" s="144">
        <v>2</v>
      </c>
      <c r="CG160" s="145"/>
      <c r="CH160" s="145"/>
      <c r="CI160" s="145"/>
      <c r="CJ160" s="145"/>
      <c r="CK160" s="146"/>
      <c r="CL160" s="144">
        <v>0</v>
      </c>
      <c r="CM160" s="145"/>
      <c r="CN160" s="145"/>
      <c r="CO160" s="145"/>
      <c r="CP160" s="145"/>
      <c r="CQ160" s="145"/>
      <c r="CR160" s="146"/>
      <c r="CS160" s="144">
        <v>0</v>
      </c>
      <c r="CT160" s="145"/>
      <c r="CU160" s="145"/>
      <c r="CV160" s="145"/>
      <c r="CW160" s="145"/>
      <c r="CX160" s="145"/>
      <c r="CY160" s="146"/>
      <c r="CZ160" s="144">
        <v>0</v>
      </c>
      <c r="DA160" s="145"/>
      <c r="DB160" s="145"/>
      <c r="DC160" s="145"/>
      <c r="DD160" s="145"/>
      <c r="DE160" s="145"/>
      <c r="DF160" s="146"/>
      <c r="DG160" s="144">
        <v>2</v>
      </c>
      <c r="DH160" s="145"/>
      <c r="DI160" s="145"/>
      <c r="DJ160" s="145"/>
      <c r="DK160" s="145"/>
      <c r="DL160" s="145"/>
      <c r="DM160" s="146"/>
      <c r="DN160" s="144">
        <v>0</v>
      </c>
      <c r="DO160" s="145"/>
      <c r="DP160" s="145"/>
      <c r="DQ160" s="145"/>
      <c r="DR160" s="145"/>
      <c r="DS160" s="145"/>
      <c r="DT160" s="146"/>
    </row>
    <row r="161" spans="1:125" s="19" customFormat="1" ht="29.25" customHeight="1">
      <c r="A161" s="321">
        <v>137</v>
      </c>
      <c r="B161" s="322"/>
      <c r="C161" s="323"/>
      <c r="D161" s="144" t="s">
        <v>386</v>
      </c>
      <c r="E161" s="145"/>
      <c r="F161" s="145"/>
      <c r="G161" s="145"/>
      <c r="H161" s="145"/>
      <c r="I161" s="145"/>
      <c r="J161" s="145"/>
      <c r="K161" s="145"/>
      <c r="L161" s="145"/>
      <c r="M161" s="145"/>
      <c r="N161" s="146"/>
      <c r="O161" s="309" t="s">
        <v>387</v>
      </c>
      <c r="P161" s="310"/>
      <c r="Q161" s="310"/>
      <c r="R161" s="310"/>
      <c r="S161" s="310"/>
      <c r="T161" s="310"/>
      <c r="U161" s="310"/>
      <c r="V161" s="310"/>
      <c r="W161" s="310"/>
      <c r="X161" s="310"/>
      <c r="Y161" s="311"/>
      <c r="Z161" s="312" t="s">
        <v>591</v>
      </c>
      <c r="AA161" s="313"/>
      <c r="AB161" s="313"/>
      <c r="AC161" s="313"/>
      <c r="AD161" s="313"/>
      <c r="AE161" s="313"/>
      <c r="AF161" s="313"/>
      <c r="AG161" s="313"/>
      <c r="AH161" s="313"/>
      <c r="AI161" s="313"/>
      <c r="AJ161" s="314"/>
      <c r="AK161" s="315" t="s">
        <v>750</v>
      </c>
      <c r="AL161" s="316"/>
      <c r="AM161" s="316"/>
      <c r="AN161" s="316"/>
      <c r="AO161" s="316"/>
      <c r="AP161" s="316"/>
      <c r="AQ161" s="317"/>
      <c r="AR161" s="144">
        <v>10</v>
      </c>
      <c r="AS161" s="145"/>
      <c r="AT161" s="145"/>
      <c r="AU161" s="145"/>
      <c r="AV161" s="145"/>
      <c r="AW161" s="146"/>
      <c r="AX161" s="318" t="s">
        <v>764</v>
      </c>
      <c r="AY161" s="319"/>
      <c r="AZ161" s="319"/>
      <c r="BA161" s="319"/>
      <c r="BB161" s="319"/>
      <c r="BC161" s="319"/>
      <c r="BD161" s="320"/>
      <c r="BE161" s="144">
        <v>0.4</v>
      </c>
      <c r="BF161" s="145"/>
      <c r="BG161" s="145"/>
      <c r="BH161" s="145"/>
      <c r="BI161" s="145"/>
      <c r="BJ161" s="145"/>
      <c r="BK161" s="146"/>
      <c r="BL161" s="74" t="s">
        <v>765</v>
      </c>
      <c r="BM161" s="144">
        <v>1</v>
      </c>
      <c r="BN161" s="145"/>
      <c r="BO161" s="145"/>
      <c r="BP161" s="145"/>
      <c r="BQ161" s="145"/>
      <c r="BR161" s="145"/>
      <c r="BS161" s="146"/>
      <c r="BT161" s="144">
        <v>0</v>
      </c>
      <c r="BU161" s="145"/>
      <c r="BV161" s="145"/>
      <c r="BW161" s="145"/>
      <c r="BX161" s="145"/>
      <c r="BY161" s="146"/>
      <c r="BZ161" s="144">
        <v>0</v>
      </c>
      <c r="CA161" s="145"/>
      <c r="CB161" s="145"/>
      <c r="CC161" s="145"/>
      <c r="CD161" s="145"/>
      <c r="CE161" s="146"/>
      <c r="CF161" s="144">
        <v>1</v>
      </c>
      <c r="CG161" s="145"/>
      <c r="CH161" s="145"/>
      <c r="CI161" s="145"/>
      <c r="CJ161" s="145"/>
      <c r="CK161" s="146"/>
      <c r="CL161" s="144">
        <v>0</v>
      </c>
      <c r="CM161" s="145"/>
      <c r="CN161" s="145"/>
      <c r="CO161" s="145"/>
      <c r="CP161" s="145"/>
      <c r="CQ161" s="145"/>
      <c r="CR161" s="146"/>
      <c r="CS161" s="144">
        <v>0</v>
      </c>
      <c r="CT161" s="145"/>
      <c r="CU161" s="145"/>
      <c r="CV161" s="145"/>
      <c r="CW161" s="145"/>
      <c r="CX161" s="145"/>
      <c r="CY161" s="146"/>
      <c r="CZ161" s="144">
        <v>0</v>
      </c>
      <c r="DA161" s="145"/>
      <c r="DB161" s="145"/>
      <c r="DC161" s="145"/>
      <c r="DD161" s="145"/>
      <c r="DE161" s="145"/>
      <c r="DF161" s="146"/>
      <c r="DG161" s="144">
        <v>1</v>
      </c>
      <c r="DH161" s="145"/>
      <c r="DI161" s="145"/>
      <c r="DJ161" s="145"/>
      <c r="DK161" s="145"/>
      <c r="DL161" s="145"/>
      <c r="DM161" s="146"/>
      <c r="DN161" s="144">
        <v>0</v>
      </c>
      <c r="DO161" s="145"/>
      <c r="DP161" s="145"/>
      <c r="DQ161" s="145"/>
      <c r="DR161" s="145"/>
      <c r="DS161" s="145"/>
      <c r="DT161" s="146"/>
    </row>
    <row r="162" spans="1:125" s="19" customFormat="1" ht="29.25" customHeight="1">
      <c r="A162" s="306">
        <v>138</v>
      </c>
      <c r="B162" s="307"/>
      <c r="C162" s="308"/>
      <c r="D162" s="144" t="s">
        <v>386</v>
      </c>
      <c r="E162" s="145"/>
      <c r="F162" s="145"/>
      <c r="G162" s="145"/>
      <c r="H162" s="145"/>
      <c r="I162" s="145"/>
      <c r="J162" s="145"/>
      <c r="K162" s="145"/>
      <c r="L162" s="145"/>
      <c r="M162" s="145"/>
      <c r="N162" s="146"/>
      <c r="O162" s="309" t="s">
        <v>387</v>
      </c>
      <c r="P162" s="310"/>
      <c r="Q162" s="310"/>
      <c r="R162" s="310"/>
      <c r="S162" s="310"/>
      <c r="T162" s="310"/>
      <c r="U162" s="310"/>
      <c r="V162" s="310"/>
      <c r="W162" s="310"/>
      <c r="X162" s="310"/>
      <c r="Y162" s="311"/>
      <c r="Z162" s="312" t="s">
        <v>591</v>
      </c>
      <c r="AA162" s="313"/>
      <c r="AB162" s="313"/>
      <c r="AC162" s="313"/>
      <c r="AD162" s="313"/>
      <c r="AE162" s="313"/>
      <c r="AF162" s="313"/>
      <c r="AG162" s="313"/>
      <c r="AH162" s="313"/>
      <c r="AI162" s="313"/>
      <c r="AJ162" s="314"/>
      <c r="AK162" s="315" t="s">
        <v>750</v>
      </c>
      <c r="AL162" s="316"/>
      <c r="AM162" s="316"/>
      <c r="AN162" s="316"/>
      <c r="AO162" s="316"/>
      <c r="AP162" s="316"/>
      <c r="AQ162" s="317"/>
      <c r="AR162" s="144">
        <v>10</v>
      </c>
      <c r="AS162" s="145"/>
      <c r="AT162" s="145"/>
      <c r="AU162" s="145"/>
      <c r="AV162" s="145"/>
      <c r="AW162" s="146"/>
      <c r="AX162" s="318" t="s">
        <v>766</v>
      </c>
      <c r="AY162" s="319"/>
      <c r="AZ162" s="319"/>
      <c r="BA162" s="319"/>
      <c r="BB162" s="319"/>
      <c r="BC162" s="319"/>
      <c r="BD162" s="320"/>
      <c r="BE162" s="144">
        <v>0.4</v>
      </c>
      <c r="BF162" s="145"/>
      <c r="BG162" s="145"/>
      <c r="BH162" s="145"/>
      <c r="BI162" s="145"/>
      <c r="BJ162" s="145"/>
      <c r="BK162" s="146"/>
      <c r="BL162" s="74" t="s">
        <v>767</v>
      </c>
      <c r="BM162" s="144">
        <v>1</v>
      </c>
      <c r="BN162" s="145"/>
      <c r="BO162" s="145"/>
      <c r="BP162" s="145"/>
      <c r="BQ162" s="145"/>
      <c r="BR162" s="145"/>
      <c r="BS162" s="146"/>
      <c r="BT162" s="144">
        <v>0</v>
      </c>
      <c r="BU162" s="145"/>
      <c r="BV162" s="145"/>
      <c r="BW162" s="145"/>
      <c r="BX162" s="145"/>
      <c r="BY162" s="146"/>
      <c r="BZ162" s="144">
        <v>0</v>
      </c>
      <c r="CA162" s="145"/>
      <c r="CB162" s="145"/>
      <c r="CC162" s="145"/>
      <c r="CD162" s="145"/>
      <c r="CE162" s="146"/>
      <c r="CF162" s="144">
        <v>1</v>
      </c>
      <c r="CG162" s="145"/>
      <c r="CH162" s="145"/>
      <c r="CI162" s="145"/>
      <c r="CJ162" s="145"/>
      <c r="CK162" s="146"/>
      <c r="CL162" s="144">
        <v>0</v>
      </c>
      <c r="CM162" s="145"/>
      <c r="CN162" s="145"/>
      <c r="CO162" s="145"/>
      <c r="CP162" s="145"/>
      <c r="CQ162" s="145"/>
      <c r="CR162" s="146"/>
      <c r="CS162" s="144">
        <v>0</v>
      </c>
      <c r="CT162" s="145"/>
      <c r="CU162" s="145"/>
      <c r="CV162" s="145"/>
      <c r="CW162" s="145"/>
      <c r="CX162" s="145"/>
      <c r="CY162" s="146"/>
      <c r="CZ162" s="144">
        <v>0</v>
      </c>
      <c r="DA162" s="145"/>
      <c r="DB162" s="145"/>
      <c r="DC162" s="145"/>
      <c r="DD162" s="145"/>
      <c r="DE162" s="145"/>
      <c r="DF162" s="146"/>
      <c r="DG162" s="144">
        <v>1</v>
      </c>
      <c r="DH162" s="145"/>
      <c r="DI162" s="145"/>
      <c r="DJ162" s="145"/>
      <c r="DK162" s="145"/>
      <c r="DL162" s="145"/>
      <c r="DM162" s="146"/>
      <c r="DN162" s="144">
        <v>0</v>
      </c>
      <c r="DO162" s="145"/>
      <c r="DP162" s="145"/>
      <c r="DQ162" s="145"/>
      <c r="DR162" s="145"/>
      <c r="DS162" s="145"/>
      <c r="DT162" s="146"/>
    </row>
    <row r="163" spans="1:125" s="19" customFormat="1" ht="29.25" customHeight="1">
      <c r="A163" s="306">
        <v>139</v>
      </c>
      <c r="B163" s="307"/>
      <c r="C163" s="308"/>
      <c r="D163" s="144" t="s">
        <v>386</v>
      </c>
      <c r="E163" s="145"/>
      <c r="F163" s="145"/>
      <c r="G163" s="145"/>
      <c r="H163" s="145"/>
      <c r="I163" s="145"/>
      <c r="J163" s="145"/>
      <c r="K163" s="145"/>
      <c r="L163" s="145"/>
      <c r="M163" s="145"/>
      <c r="N163" s="146"/>
      <c r="O163" s="309" t="s">
        <v>387</v>
      </c>
      <c r="P163" s="310"/>
      <c r="Q163" s="310"/>
      <c r="R163" s="310"/>
      <c r="S163" s="310"/>
      <c r="T163" s="310"/>
      <c r="U163" s="310"/>
      <c r="V163" s="310"/>
      <c r="W163" s="310"/>
      <c r="X163" s="310"/>
      <c r="Y163" s="311"/>
      <c r="Z163" s="312" t="s">
        <v>591</v>
      </c>
      <c r="AA163" s="313"/>
      <c r="AB163" s="313"/>
      <c r="AC163" s="313"/>
      <c r="AD163" s="313"/>
      <c r="AE163" s="313"/>
      <c r="AF163" s="313"/>
      <c r="AG163" s="313"/>
      <c r="AH163" s="313"/>
      <c r="AI163" s="313"/>
      <c r="AJ163" s="314"/>
      <c r="AK163" s="315" t="s">
        <v>750</v>
      </c>
      <c r="AL163" s="316"/>
      <c r="AM163" s="316"/>
      <c r="AN163" s="316"/>
      <c r="AO163" s="316"/>
      <c r="AP163" s="316"/>
      <c r="AQ163" s="317"/>
      <c r="AR163" s="144">
        <v>10</v>
      </c>
      <c r="AS163" s="145"/>
      <c r="AT163" s="145"/>
      <c r="AU163" s="145"/>
      <c r="AV163" s="145"/>
      <c r="AW163" s="146"/>
      <c r="AX163" s="318" t="s">
        <v>768</v>
      </c>
      <c r="AY163" s="319"/>
      <c r="AZ163" s="319"/>
      <c r="BA163" s="319"/>
      <c r="BB163" s="319"/>
      <c r="BC163" s="319"/>
      <c r="BD163" s="320"/>
      <c r="BE163" s="144">
        <v>0.4</v>
      </c>
      <c r="BF163" s="145"/>
      <c r="BG163" s="145"/>
      <c r="BH163" s="145"/>
      <c r="BI163" s="145"/>
      <c r="BJ163" s="145"/>
      <c r="BK163" s="146"/>
      <c r="BL163" s="74" t="s">
        <v>769</v>
      </c>
      <c r="BM163" s="144">
        <v>1</v>
      </c>
      <c r="BN163" s="145"/>
      <c r="BO163" s="145"/>
      <c r="BP163" s="145"/>
      <c r="BQ163" s="145"/>
      <c r="BR163" s="145"/>
      <c r="BS163" s="146"/>
      <c r="BT163" s="144">
        <v>0</v>
      </c>
      <c r="BU163" s="145"/>
      <c r="BV163" s="145"/>
      <c r="BW163" s="145"/>
      <c r="BX163" s="145"/>
      <c r="BY163" s="146"/>
      <c r="BZ163" s="144">
        <v>0</v>
      </c>
      <c r="CA163" s="145"/>
      <c r="CB163" s="145"/>
      <c r="CC163" s="145"/>
      <c r="CD163" s="145"/>
      <c r="CE163" s="146"/>
      <c r="CF163" s="144">
        <v>1</v>
      </c>
      <c r="CG163" s="145"/>
      <c r="CH163" s="145"/>
      <c r="CI163" s="145"/>
      <c r="CJ163" s="145"/>
      <c r="CK163" s="146"/>
      <c r="CL163" s="144">
        <v>0</v>
      </c>
      <c r="CM163" s="145"/>
      <c r="CN163" s="145"/>
      <c r="CO163" s="145"/>
      <c r="CP163" s="145"/>
      <c r="CQ163" s="145"/>
      <c r="CR163" s="146"/>
      <c r="CS163" s="144">
        <v>0</v>
      </c>
      <c r="CT163" s="145"/>
      <c r="CU163" s="145"/>
      <c r="CV163" s="145"/>
      <c r="CW163" s="145"/>
      <c r="CX163" s="145"/>
      <c r="CY163" s="146"/>
      <c r="CZ163" s="144">
        <v>0</v>
      </c>
      <c r="DA163" s="145"/>
      <c r="DB163" s="145"/>
      <c r="DC163" s="145"/>
      <c r="DD163" s="145"/>
      <c r="DE163" s="145"/>
      <c r="DF163" s="146"/>
      <c r="DG163" s="144">
        <v>1</v>
      </c>
      <c r="DH163" s="145"/>
      <c r="DI163" s="145"/>
      <c r="DJ163" s="145"/>
      <c r="DK163" s="145"/>
      <c r="DL163" s="145"/>
      <c r="DM163" s="146"/>
      <c r="DN163" s="144">
        <v>0</v>
      </c>
      <c r="DO163" s="145"/>
      <c r="DP163" s="145"/>
      <c r="DQ163" s="145"/>
      <c r="DR163" s="145"/>
      <c r="DS163" s="145"/>
      <c r="DT163" s="146"/>
    </row>
    <row r="164" spans="1:125" s="19" customFormat="1" ht="29.25" customHeight="1">
      <c r="A164" s="321">
        <v>140</v>
      </c>
      <c r="B164" s="322"/>
      <c r="C164" s="323"/>
      <c r="D164" s="144" t="s">
        <v>386</v>
      </c>
      <c r="E164" s="145"/>
      <c r="F164" s="145"/>
      <c r="G164" s="145"/>
      <c r="H164" s="145"/>
      <c r="I164" s="145"/>
      <c r="J164" s="145"/>
      <c r="K164" s="145"/>
      <c r="L164" s="145"/>
      <c r="M164" s="145"/>
      <c r="N164" s="146"/>
      <c r="O164" s="309" t="s">
        <v>387</v>
      </c>
      <c r="P164" s="310"/>
      <c r="Q164" s="310"/>
      <c r="R164" s="310"/>
      <c r="S164" s="310"/>
      <c r="T164" s="310"/>
      <c r="U164" s="310"/>
      <c r="V164" s="310"/>
      <c r="W164" s="310"/>
      <c r="X164" s="310"/>
      <c r="Y164" s="311"/>
      <c r="Z164" s="312" t="s">
        <v>591</v>
      </c>
      <c r="AA164" s="313"/>
      <c r="AB164" s="313"/>
      <c r="AC164" s="313"/>
      <c r="AD164" s="313"/>
      <c r="AE164" s="313"/>
      <c r="AF164" s="313"/>
      <c r="AG164" s="313"/>
      <c r="AH164" s="313"/>
      <c r="AI164" s="313"/>
      <c r="AJ164" s="314"/>
      <c r="AK164" s="315" t="s">
        <v>750</v>
      </c>
      <c r="AL164" s="316"/>
      <c r="AM164" s="316"/>
      <c r="AN164" s="316"/>
      <c r="AO164" s="316"/>
      <c r="AP164" s="316"/>
      <c r="AQ164" s="317"/>
      <c r="AR164" s="144">
        <v>10</v>
      </c>
      <c r="AS164" s="145"/>
      <c r="AT164" s="145"/>
      <c r="AU164" s="145"/>
      <c r="AV164" s="145"/>
      <c r="AW164" s="146"/>
      <c r="AX164" s="318" t="s">
        <v>12</v>
      </c>
      <c r="AY164" s="319"/>
      <c r="AZ164" s="319"/>
      <c r="BA164" s="319"/>
      <c r="BB164" s="319"/>
      <c r="BC164" s="319"/>
      <c r="BD164" s="320"/>
      <c r="BE164" s="144" t="s">
        <v>12</v>
      </c>
      <c r="BF164" s="145"/>
      <c r="BG164" s="145"/>
      <c r="BH164" s="145"/>
      <c r="BI164" s="145"/>
      <c r="BJ164" s="145"/>
      <c r="BK164" s="146"/>
      <c r="BL164" s="74" t="s">
        <v>694</v>
      </c>
      <c r="BM164" s="144">
        <v>1</v>
      </c>
      <c r="BN164" s="145"/>
      <c r="BO164" s="145"/>
      <c r="BP164" s="145"/>
      <c r="BQ164" s="145"/>
      <c r="BR164" s="145"/>
      <c r="BS164" s="146"/>
      <c r="BT164" s="144">
        <v>0</v>
      </c>
      <c r="BU164" s="145"/>
      <c r="BV164" s="145"/>
      <c r="BW164" s="145"/>
      <c r="BX164" s="145"/>
      <c r="BY164" s="146"/>
      <c r="BZ164" s="144">
        <v>0</v>
      </c>
      <c r="CA164" s="145"/>
      <c r="CB164" s="145"/>
      <c r="CC164" s="145"/>
      <c r="CD164" s="145"/>
      <c r="CE164" s="146"/>
      <c r="CF164" s="144">
        <v>1</v>
      </c>
      <c r="CG164" s="145"/>
      <c r="CH164" s="145"/>
      <c r="CI164" s="145"/>
      <c r="CJ164" s="145"/>
      <c r="CK164" s="146"/>
      <c r="CL164" s="144">
        <v>0</v>
      </c>
      <c r="CM164" s="145"/>
      <c r="CN164" s="145"/>
      <c r="CO164" s="145"/>
      <c r="CP164" s="145"/>
      <c r="CQ164" s="145"/>
      <c r="CR164" s="146"/>
      <c r="CS164" s="144">
        <v>0</v>
      </c>
      <c r="CT164" s="145"/>
      <c r="CU164" s="145"/>
      <c r="CV164" s="145"/>
      <c r="CW164" s="145"/>
      <c r="CX164" s="145"/>
      <c r="CY164" s="146"/>
      <c r="CZ164" s="144">
        <v>0</v>
      </c>
      <c r="DA164" s="145"/>
      <c r="DB164" s="145"/>
      <c r="DC164" s="145"/>
      <c r="DD164" s="145"/>
      <c r="DE164" s="145"/>
      <c r="DF164" s="146"/>
      <c r="DG164" s="144">
        <v>1</v>
      </c>
      <c r="DH164" s="145"/>
      <c r="DI164" s="145"/>
      <c r="DJ164" s="145"/>
      <c r="DK164" s="145"/>
      <c r="DL164" s="145"/>
      <c r="DM164" s="146"/>
      <c r="DN164" s="144">
        <v>0</v>
      </c>
      <c r="DO164" s="145"/>
      <c r="DP164" s="145"/>
      <c r="DQ164" s="145"/>
      <c r="DR164" s="145"/>
      <c r="DS164" s="145"/>
      <c r="DT164" s="146"/>
    </row>
    <row r="165" spans="1:125" s="19" customFormat="1" ht="29.25" customHeight="1">
      <c r="A165" s="306">
        <v>141</v>
      </c>
      <c r="B165" s="307"/>
      <c r="C165" s="308"/>
      <c r="D165" s="144" t="s">
        <v>386</v>
      </c>
      <c r="E165" s="145"/>
      <c r="F165" s="145"/>
      <c r="G165" s="145"/>
      <c r="H165" s="145"/>
      <c r="I165" s="145"/>
      <c r="J165" s="145"/>
      <c r="K165" s="145"/>
      <c r="L165" s="145"/>
      <c r="M165" s="145"/>
      <c r="N165" s="146"/>
      <c r="O165" s="309" t="s">
        <v>387</v>
      </c>
      <c r="P165" s="310"/>
      <c r="Q165" s="310"/>
      <c r="R165" s="310"/>
      <c r="S165" s="310"/>
      <c r="T165" s="310"/>
      <c r="U165" s="310"/>
      <c r="V165" s="310"/>
      <c r="W165" s="310"/>
      <c r="X165" s="310"/>
      <c r="Y165" s="311"/>
      <c r="Z165" s="312" t="s">
        <v>591</v>
      </c>
      <c r="AA165" s="313"/>
      <c r="AB165" s="313"/>
      <c r="AC165" s="313"/>
      <c r="AD165" s="313"/>
      <c r="AE165" s="313"/>
      <c r="AF165" s="313"/>
      <c r="AG165" s="313"/>
      <c r="AH165" s="313"/>
      <c r="AI165" s="313"/>
      <c r="AJ165" s="314"/>
      <c r="AK165" s="315" t="s">
        <v>770</v>
      </c>
      <c r="AL165" s="316"/>
      <c r="AM165" s="316"/>
      <c r="AN165" s="316"/>
      <c r="AO165" s="316"/>
      <c r="AP165" s="316"/>
      <c r="AQ165" s="317"/>
      <c r="AR165" s="144">
        <v>10</v>
      </c>
      <c r="AS165" s="145"/>
      <c r="AT165" s="145"/>
      <c r="AU165" s="145"/>
      <c r="AV165" s="145"/>
      <c r="AW165" s="146"/>
      <c r="AX165" s="318" t="s">
        <v>771</v>
      </c>
      <c r="AY165" s="319"/>
      <c r="AZ165" s="319"/>
      <c r="BA165" s="319"/>
      <c r="BB165" s="319"/>
      <c r="BC165" s="319"/>
      <c r="BD165" s="320"/>
      <c r="BE165" s="144">
        <v>0.4</v>
      </c>
      <c r="BF165" s="145"/>
      <c r="BG165" s="145"/>
      <c r="BH165" s="145"/>
      <c r="BI165" s="145"/>
      <c r="BJ165" s="145"/>
      <c r="BK165" s="146"/>
      <c r="BL165" s="74" t="s">
        <v>772</v>
      </c>
      <c r="BM165" s="144">
        <v>1</v>
      </c>
      <c r="BN165" s="145"/>
      <c r="BO165" s="145"/>
      <c r="BP165" s="145"/>
      <c r="BQ165" s="145"/>
      <c r="BR165" s="145"/>
      <c r="BS165" s="146"/>
      <c r="BT165" s="144">
        <v>0</v>
      </c>
      <c r="BU165" s="145"/>
      <c r="BV165" s="145"/>
      <c r="BW165" s="145"/>
      <c r="BX165" s="145"/>
      <c r="BY165" s="146"/>
      <c r="BZ165" s="144">
        <v>0</v>
      </c>
      <c r="CA165" s="145"/>
      <c r="CB165" s="145"/>
      <c r="CC165" s="145"/>
      <c r="CD165" s="145"/>
      <c r="CE165" s="146"/>
      <c r="CF165" s="144">
        <v>1</v>
      </c>
      <c r="CG165" s="145"/>
      <c r="CH165" s="145"/>
      <c r="CI165" s="145"/>
      <c r="CJ165" s="145"/>
      <c r="CK165" s="146"/>
      <c r="CL165" s="144">
        <v>0</v>
      </c>
      <c r="CM165" s="145"/>
      <c r="CN165" s="145"/>
      <c r="CO165" s="145"/>
      <c r="CP165" s="145"/>
      <c r="CQ165" s="145"/>
      <c r="CR165" s="146"/>
      <c r="CS165" s="144">
        <v>0</v>
      </c>
      <c r="CT165" s="145"/>
      <c r="CU165" s="145"/>
      <c r="CV165" s="145"/>
      <c r="CW165" s="145"/>
      <c r="CX165" s="145"/>
      <c r="CY165" s="146"/>
      <c r="CZ165" s="144">
        <v>0</v>
      </c>
      <c r="DA165" s="145"/>
      <c r="DB165" s="145"/>
      <c r="DC165" s="145"/>
      <c r="DD165" s="145"/>
      <c r="DE165" s="145"/>
      <c r="DF165" s="146"/>
      <c r="DG165" s="144">
        <v>1</v>
      </c>
      <c r="DH165" s="145"/>
      <c r="DI165" s="145"/>
      <c r="DJ165" s="145"/>
      <c r="DK165" s="145"/>
      <c r="DL165" s="145"/>
      <c r="DM165" s="146"/>
      <c r="DN165" s="144">
        <v>0</v>
      </c>
      <c r="DO165" s="145"/>
      <c r="DP165" s="145"/>
      <c r="DQ165" s="145"/>
      <c r="DR165" s="145"/>
      <c r="DS165" s="145"/>
      <c r="DT165" s="146"/>
    </row>
    <row r="166" spans="1:125" s="19" customFormat="1" ht="29.25" customHeight="1">
      <c r="A166" s="306">
        <v>142</v>
      </c>
      <c r="B166" s="307"/>
      <c r="C166" s="308"/>
      <c r="D166" s="144" t="s">
        <v>386</v>
      </c>
      <c r="E166" s="145"/>
      <c r="F166" s="145"/>
      <c r="G166" s="145"/>
      <c r="H166" s="145"/>
      <c r="I166" s="145"/>
      <c r="J166" s="145"/>
      <c r="K166" s="145"/>
      <c r="L166" s="145"/>
      <c r="M166" s="145"/>
      <c r="N166" s="146"/>
      <c r="O166" s="309" t="s">
        <v>387</v>
      </c>
      <c r="P166" s="310"/>
      <c r="Q166" s="310"/>
      <c r="R166" s="310"/>
      <c r="S166" s="310"/>
      <c r="T166" s="310"/>
      <c r="U166" s="310"/>
      <c r="V166" s="310"/>
      <c r="W166" s="310"/>
      <c r="X166" s="310"/>
      <c r="Y166" s="311"/>
      <c r="Z166" s="312" t="s">
        <v>591</v>
      </c>
      <c r="AA166" s="313"/>
      <c r="AB166" s="313"/>
      <c r="AC166" s="313"/>
      <c r="AD166" s="313"/>
      <c r="AE166" s="313"/>
      <c r="AF166" s="313"/>
      <c r="AG166" s="313"/>
      <c r="AH166" s="313"/>
      <c r="AI166" s="313"/>
      <c r="AJ166" s="314"/>
      <c r="AK166" s="315" t="s">
        <v>770</v>
      </c>
      <c r="AL166" s="316"/>
      <c r="AM166" s="316"/>
      <c r="AN166" s="316"/>
      <c r="AO166" s="316"/>
      <c r="AP166" s="316"/>
      <c r="AQ166" s="317"/>
      <c r="AR166" s="144">
        <v>10</v>
      </c>
      <c r="AS166" s="145"/>
      <c r="AT166" s="145"/>
      <c r="AU166" s="145"/>
      <c r="AV166" s="145"/>
      <c r="AW166" s="146"/>
      <c r="AX166" s="318" t="s">
        <v>773</v>
      </c>
      <c r="AY166" s="319"/>
      <c r="AZ166" s="319"/>
      <c r="BA166" s="319"/>
      <c r="BB166" s="319"/>
      <c r="BC166" s="319"/>
      <c r="BD166" s="320"/>
      <c r="BE166" s="144">
        <v>0.4</v>
      </c>
      <c r="BF166" s="145"/>
      <c r="BG166" s="145"/>
      <c r="BH166" s="145"/>
      <c r="BI166" s="145"/>
      <c r="BJ166" s="145"/>
      <c r="BK166" s="146"/>
      <c r="BL166" s="74" t="s">
        <v>774</v>
      </c>
      <c r="BM166" s="144">
        <v>1</v>
      </c>
      <c r="BN166" s="145"/>
      <c r="BO166" s="145"/>
      <c r="BP166" s="145"/>
      <c r="BQ166" s="145"/>
      <c r="BR166" s="145"/>
      <c r="BS166" s="146"/>
      <c r="BT166" s="144">
        <v>0</v>
      </c>
      <c r="BU166" s="145"/>
      <c r="BV166" s="145"/>
      <c r="BW166" s="145"/>
      <c r="BX166" s="145"/>
      <c r="BY166" s="146"/>
      <c r="BZ166" s="144">
        <v>0</v>
      </c>
      <c r="CA166" s="145"/>
      <c r="CB166" s="145"/>
      <c r="CC166" s="145"/>
      <c r="CD166" s="145"/>
      <c r="CE166" s="146"/>
      <c r="CF166" s="144">
        <v>1</v>
      </c>
      <c r="CG166" s="145"/>
      <c r="CH166" s="145"/>
      <c r="CI166" s="145"/>
      <c r="CJ166" s="145"/>
      <c r="CK166" s="146"/>
      <c r="CL166" s="144">
        <v>0</v>
      </c>
      <c r="CM166" s="145"/>
      <c r="CN166" s="145"/>
      <c r="CO166" s="145"/>
      <c r="CP166" s="145"/>
      <c r="CQ166" s="145"/>
      <c r="CR166" s="146"/>
      <c r="CS166" s="144">
        <v>0</v>
      </c>
      <c r="CT166" s="145"/>
      <c r="CU166" s="145"/>
      <c r="CV166" s="145"/>
      <c r="CW166" s="145"/>
      <c r="CX166" s="145"/>
      <c r="CY166" s="146"/>
      <c r="CZ166" s="144">
        <v>0</v>
      </c>
      <c r="DA166" s="145"/>
      <c r="DB166" s="145"/>
      <c r="DC166" s="145"/>
      <c r="DD166" s="145"/>
      <c r="DE166" s="145"/>
      <c r="DF166" s="146"/>
      <c r="DG166" s="144">
        <v>1</v>
      </c>
      <c r="DH166" s="145"/>
      <c r="DI166" s="145"/>
      <c r="DJ166" s="145"/>
      <c r="DK166" s="145"/>
      <c r="DL166" s="145"/>
      <c r="DM166" s="146"/>
      <c r="DN166" s="144">
        <v>0</v>
      </c>
      <c r="DO166" s="145"/>
      <c r="DP166" s="145"/>
      <c r="DQ166" s="145"/>
      <c r="DR166" s="145"/>
      <c r="DS166" s="145"/>
      <c r="DT166" s="146"/>
    </row>
    <row r="167" spans="1:125" s="19" customFormat="1" ht="29.25" customHeight="1">
      <c r="A167" s="321">
        <v>143</v>
      </c>
      <c r="B167" s="322"/>
      <c r="C167" s="323"/>
      <c r="D167" s="144" t="s">
        <v>386</v>
      </c>
      <c r="E167" s="145"/>
      <c r="F167" s="145"/>
      <c r="G167" s="145"/>
      <c r="H167" s="145"/>
      <c r="I167" s="145"/>
      <c r="J167" s="145"/>
      <c r="K167" s="145"/>
      <c r="L167" s="145"/>
      <c r="M167" s="145"/>
      <c r="N167" s="146"/>
      <c r="O167" s="309" t="s">
        <v>387</v>
      </c>
      <c r="P167" s="310"/>
      <c r="Q167" s="310"/>
      <c r="R167" s="310"/>
      <c r="S167" s="310"/>
      <c r="T167" s="310"/>
      <c r="U167" s="310"/>
      <c r="V167" s="310"/>
      <c r="W167" s="310"/>
      <c r="X167" s="310"/>
      <c r="Y167" s="311"/>
      <c r="Z167" s="312" t="s">
        <v>591</v>
      </c>
      <c r="AA167" s="313"/>
      <c r="AB167" s="313"/>
      <c r="AC167" s="313"/>
      <c r="AD167" s="313"/>
      <c r="AE167" s="313"/>
      <c r="AF167" s="313"/>
      <c r="AG167" s="313"/>
      <c r="AH167" s="313"/>
      <c r="AI167" s="313"/>
      <c r="AJ167" s="314"/>
      <c r="AK167" s="315" t="s">
        <v>770</v>
      </c>
      <c r="AL167" s="316"/>
      <c r="AM167" s="316"/>
      <c r="AN167" s="316"/>
      <c r="AO167" s="316"/>
      <c r="AP167" s="316"/>
      <c r="AQ167" s="317"/>
      <c r="AR167" s="144">
        <v>10</v>
      </c>
      <c r="AS167" s="145"/>
      <c r="AT167" s="145"/>
      <c r="AU167" s="145"/>
      <c r="AV167" s="145"/>
      <c r="AW167" s="146"/>
      <c r="AX167" s="318" t="s">
        <v>775</v>
      </c>
      <c r="AY167" s="319"/>
      <c r="AZ167" s="319"/>
      <c r="BA167" s="319"/>
      <c r="BB167" s="319"/>
      <c r="BC167" s="319"/>
      <c r="BD167" s="320"/>
      <c r="BE167" s="144">
        <v>0.4</v>
      </c>
      <c r="BF167" s="145"/>
      <c r="BG167" s="145"/>
      <c r="BH167" s="145"/>
      <c r="BI167" s="145"/>
      <c r="BJ167" s="145"/>
      <c r="BK167" s="146"/>
      <c r="BL167" s="74" t="s">
        <v>797</v>
      </c>
      <c r="BM167" s="144">
        <v>1</v>
      </c>
      <c r="BN167" s="145"/>
      <c r="BO167" s="145"/>
      <c r="BP167" s="145"/>
      <c r="BQ167" s="145"/>
      <c r="BR167" s="145"/>
      <c r="BS167" s="146"/>
      <c r="BT167" s="144">
        <v>0</v>
      </c>
      <c r="BU167" s="145"/>
      <c r="BV167" s="145"/>
      <c r="BW167" s="145"/>
      <c r="BX167" s="145"/>
      <c r="BY167" s="146"/>
      <c r="BZ167" s="144">
        <v>0</v>
      </c>
      <c r="CA167" s="145"/>
      <c r="CB167" s="145"/>
      <c r="CC167" s="145"/>
      <c r="CD167" s="145"/>
      <c r="CE167" s="146"/>
      <c r="CF167" s="144">
        <v>1</v>
      </c>
      <c r="CG167" s="145"/>
      <c r="CH167" s="145"/>
      <c r="CI167" s="145"/>
      <c r="CJ167" s="145"/>
      <c r="CK167" s="146"/>
      <c r="CL167" s="144">
        <v>0</v>
      </c>
      <c r="CM167" s="145"/>
      <c r="CN167" s="145"/>
      <c r="CO167" s="145"/>
      <c r="CP167" s="145"/>
      <c r="CQ167" s="145"/>
      <c r="CR167" s="146"/>
      <c r="CS167" s="144">
        <v>0</v>
      </c>
      <c r="CT167" s="145"/>
      <c r="CU167" s="145"/>
      <c r="CV167" s="145"/>
      <c r="CW167" s="145"/>
      <c r="CX167" s="145"/>
      <c r="CY167" s="146"/>
      <c r="CZ167" s="144">
        <v>0</v>
      </c>
      <c r="DA167" s="145"/>
      <c r="DB167" s="145"/>
      <c r="DC167" s="145"/>
      <c r="DD167" s="145"/>
      <c r="DE167" s="145"/>
      <c r="DF167" s="146"/>
      <c r="DG167" s="144">
        <v>1</v>
      </c>
      <c r="DH167" s="145"/>
      <c r="DI167" s="145"/>
      <c r="DJ167" s="145"/>
      <c r="DK167" s="145"/>
      <c r="DL167" s="145"/>
      <c r="DM167" s="146"/>
      <c r="DN167" s="144">
        <v>0</v>
      </c>
      <c r="DO167" s="145"/>
      <c r="DP167" s="145"/>
      <c r="DQ167" s="145"/>
      <c r="DR167" s="145"/>
      <c r="DS167" s="145"/>
      <c r="DT167" s="146"/>
    </row>
    <row r="168" spans="1:125" s="19" customFormat="1" ht="29.25" customHeight="1">
      <c r="A168" s="306">
        <v>144</v>
      </c>
      <c r="B168" s="307"/>
      <c r="C168" s="308"/>
      <c r="D168" s="144" t="s">
        <v>386</v>
      </c>
      <c r="E168" s="145"/>
      <c r="F168" s="145"/>
      <c r="G168" s="145"/>
      <c r="H168" s="145"/>
      <c r="I168" s="145"/>
      <c r="J168" s="145"/>
      <c r="K168" s="145"/>
      <c r="L168" s="145"/>
      <c r="M168" s="145"/>
      <c r="N168" s="146"/>
      <c r="O168" s="309" t="s">
        <v>387</v>
      </c>
      <c r="P168" s="310"/>
      <c r="Q168" s="310"/>
      <c r="R168" s="310"/>
      <c r="S168" s="310"/>
      <c r="T168" s="310"/>
      <c r="U168" s="310"/>
      <c r="V168" s="310"/>
      <c r="W168" s="310"/>
      <c r="X168" s="310"/>
      <c r="Y168" s="311"/>
      <c r="Z168" s="312" t="s">
        <v>591</v>
      </c>
      <c r="AA168" s="313"/>
      <c r="AB168" s="313"/>
      <c r="AC168" s="313"/>
      <c r="AD168" s="313"/>
      <c r="AE168" s="313"/>
      <c r="AF168" s="313"/>
      <c r="AG168" s="313"/>
      <c r="AH168" s="313"/>
      <c r="AI168" s="313"/>
      <c r="AJ168" s="314"/>
      <c r="AK168" s="315" t="s">
        <v>770</v>
      </c>
      <c r="AL168" s="316"/>
      <c r="AM168" s="316"/>
      <c r="AN168" s="316"/>
      <c r="AO168" s="316"/>
      <c r="AP168" s="316"/>
      <c r="AQ168" s="317"/>
      <c r="AR168" s="144">
        <v>10</v>
      </c>
      <c r="AS168" s="145"/>
      <c r="AT168" s="145"/>
      <c r="AU168" s="145"/>
      <c r="AV168" s="145"/>
      <c r="AW168" s="146"/>
      <c r="AX168" s="318" t="s">
        <v>776</v>
      </c>
      <c r="AY168" s="319"/>
      <c r="AZ168" s="319"/>
      <c r="BA168" s="319"/>
      <c r="BB168" s="319"/>
      <c r="BC168" s="319"/>
      <c r="BD168" s="320"/>
      <c r="BE168" s="144">
        <v>0.4</v>
      </c>
      <c r="BF168" s="145"/>
      <c r="BG168" s="145"/>
      <c r="BH168" s="145"/>
      <c r="BI168" s="145"/>
      <c r="BJ168" s="145"/>
      <c r="BK168" s="146"/>
      <c r="BL168" s="74" t="s">
        <v>848</v>
      </c>
      <c r="BM168" s="144">
        <v>6</v>
      </c>
      <c r="BN168" s="145"/>
      <c r="BO168" s="145"/>
      <c r="BP168" s="145"/>
      <c r="BQ168" s="145"/>
      <c r="BR168" s="145"/>
      <c r="BS168" s="146"/>
      <c r="BT168" s="144">
        <v>0</v>
      </c>
      <c r="BU168" s="145"/>
      <c r="BV168" s="145"/>
      <c r="BW168" s="145"/>
      <c r="BX168" s="145"/>
      <c r="BY168" s="146"/>
      <c r="BZ168" s="144">
        <v>0</v>
      </c>
      <c r="CA168" s="145"/>
      <c r="CB168" s="145"/>
      <c r="CC168" s="145"/>
      <c r="CD168" s="145"/>
      <c r="CE168" s="146"/>
      <c r="CF168" s="144">
        <v>6</v>
      </c>
      <c r="CG168" s="145"/>
      <c r="CH168" s="145"/>
      <c r="CI168" s="145"/>
      <c r="CJ168" s="145"/>
      <c r="CK168" s="146"/>
      <c r="CL168" s="144">
        <v>0</v>
      </c>
      <c r="CM168" s="145"/>
      <c r="CN168" s="145"/>
      <c r="CO168" s="145"/>
      <c r="CP168" s="145"/>
      <c r="CQ168" s="145"/>
      <c r="CR168" s="146"/>
      <c r="CS168" s="144">
        <v>0</v>
      </c>
      <c r="CT168" s="145"/>
      <c r="CU168" s="145"/>
      <c r="CV168" s="145"/>
      <c r="CW168" s="145"/>
      <c r="CX168" s="145"/>
      <c r="CY168" s="146"/>
      <c r="CZ168" s="144">
        <v>0</v>
      </c>
      <c r="DA168" s="145"/>
      <c r="DB168" s="145"/>
      <c r="DC168" s="145"/>
      <c r="DD168" s="145"/>
      <c r="DE168" s="145"/>
      <c r="DF168" s="146"/>
      <c r="DG168" s="144">
        <v>6</v>
      </c>
      <c r="DH168" s="145"/>
      <c r="DI168" s="145"/>
      <c r="DJ168" s="145"/>
      <c r="DK168" s="145"/>
      <c r="DL168" s="145"/>
      <c r="DM168" s="146"/>
      <c r="DN168" s="144">
        <v>0</v>
      </c>
      <c r="DO168" s="145"/>
      <c r="DP168" s="145"/>
      <c r="DQ168" s="145"/>
      <c r="DR168" s="145"/>
      <c r="DS168" s="145"/>
      <c r="DT168" s="146"/>
    </row>
    <row r="169" spans="1:125" s="19" customFormat="1" ht="29.25" customHeight="1">
      <c r="A169" s="306">
        <v>145</v>
      </c>
      <c r="B169" s="307"/>
      <c r="C169" s="308"/>
      <c r="D169" s="144" t="s">
        <v>386</v>
      </c>
      <c r="E169" s="145"/>
      <c r="F169" s="145"/>
      <c r="G169" s="145"/>
      <c r="H169" s="145"/>
      <c r="I169" s="145"/>
      <c r="J169" s="145"/>
      <c r="K169" s="145"/>
      <c r="L169" s="145"/>
      <c r="M169" s="145"/>
      <c r="N169" s="146"/>
      <c r="O169" s="309" t="s">
        <v>387</v>
      </c>
      <c r="P169" s="310"/>
      <c r="Q169" s="310"/>
      <c r="R169" s="310"/>
      <c r="S169" s="310"/>
      <c r="T169" s="310"/>
      <c r="U169" s="310"/>
      <c r="V169" s="310"/>
      <c r="W169" s="310"/>
      <c r="X169" s="310"/>
      <c r="Y169" s="311"/>
      <c r="Z169" s="312" t="s">
        <v>591</v>
      </c>
      <c r="AA169" s="313"/>
      <c r="AB169" s="313"/>
      <c r="AC169" s="313"/>
      <c r="AD169" s="313"/>
      <c r="AE169" s="313"/>
      <c r="AF169" s="313"/>
      <c r="AG169" s="313"/>
      <c r="AH169" s="313"/>
      <c r="AI169" s="313"/>
      <c r="AJ169" s="314"/>
      <c r="AK169" s="315" t="s">
        <v>770</v>
      </c>
      <c r="AL169" s="316"/>
      <c r="AM169" s="316"/>
      <c r="AN169" s="316"/>
      <c r="AO169" s="316"/>
      <c r="AP169" s="316"/>
      <c r="AQ169" s="317"/>
      <c r="AR169" s="144">
        <v>10</v>
      </c>
      <c r="AS169" s="145"/>
      <c r="AT169" s="145"/>
      <c r="AU169" s="145"/>
      <c r="AV169" s="145"/>
      <c r="AW169" s="146"/>
      <c r="AX169" s="318" t="s">
        <v>777</v>
      </c>
      <c r="AY169" s="319"/>
      <c r="AZ169" s="319"/>
      <c r="BA169" s="319"/>
      <c r="BB169" s="319"/>
      <c r="BC169" s="319"/>
      <c r="BD169" s="320"/>
      <c r="BE169" s="144">
        <v>0.4</v>
      </c>
      <c r="BF169" s="145"/>
      <c r="BG169" s="145"/>
      <c r="BH169" s="145"/>
      <c r="BI169" s="145"/>
      <c r="BJ169" s="145"/>
      <c r="BK169" s="146"/>
      <c r="BL169" s="74" t="s">
        <v>798</v>
      </c>
      <c r="BM169" s="144">
        <v>9</v>
      </c>
      <c r="BN169" s="145"/>
      <c r="BO169" s="145"/>
      <c r="BP169" s="145"/>
      <c r="BQ169" s="145"/>
      <c r="BR169" s="145"/>
      <c r="BS169" s="146"/>
      <c r="BT169" s="144">
        <v>0</v>
      </c>
      <c r="BU169" s="145"/>
      <c r="BV169" s="145"/>
      <c r="BW169" s="145"/>
      <c r="BX169" s="145"/>
      <c r="BY169" s="146"/>
      <c r="BZ169" s="144">
        <v>0</v>
      </c>
      <c r="CA169" s="145"/>
      <c r="CB169" s="145"/>
      <c r="CC169" s="145"/>
      <c r="CD169" s="145"/>
      <c r="CE169" s="146"/>
      <c r="CF169" s="144">
        <v>9</v>
      </c>
      <c r="CG169" s="145"/>
      <c r="CH169" s="145"/>
      <c r="CI169" s="145"/>
      <c r="CJ169" s="145"/>
      <c r="CK169" s="146"/>
      <c r="CL169" s="144">
        <v>0</v>
      </c>
      <c r="CM169" s="145"/>
      <c r="CN169" s="145"/>
      <c r="CO169" s="145"/>
      <c r="CP169" s="145"/>
      <c r="CQ169" s="145"/>
      <c r="CR169" s="146"/>
      <c r="CS169" s="144">
        <v>0</v>
      </c>
      <c r="CT169" s="145"/>
      <c r="CU169" s="145"/>
      <c r="CV169" s="145"/>
      <c r="CW169" s="145"/>
      <c r="CX169" s="145"/>
      <c r="CY169" s="146"/>
      <c r="CZ169" s="144">
        <v>0</v>
      </c>
      <c r="DA169" s="145"/>
      <c r="DB169" s="145"/>
      <c r="DC169" s="145"/>
      <c r="DD169" s="145"/>
      <c r="DE169" s="145"/>
      <c r="DF169" s="146"/>
      <c r="DG169" s="144">
        <v>9</v>
      </c>
      <c r="DH169" s="145"/>
      <c r="DI169" s="145"/>
      <c r="DJ169" s="145"/>
      <c r="DK169" s="145"/>
      <c r="DL169" s="145"/>
      <c r="DM169" s="146"/>
      <c r="DN169" s="144">
        <v>0</v>
      </c>
      <c r="DO169" s="145"/>
      <c r="DP169" s="145"/>
      <c r="DQ169" s="145"/>
      <c r="DR169" s="145"/>
      <c r="DS169" s="145"/>
      <c r="DT169" s="146"/>
    </row>
    <row r="170" spans="1:125" s="19" customFormat="1" ht="29.25" customHeight="1">
      <c r="A170" s="321">
        <v>146</v>
      </c>
      <c r="B170" s="322"/>
      <c r="C170" s="323"/>
      <c r="D170" s="144" t="s">
        <v>386</v>
      </c>
      <c r="E170" s="145"/>
      <c r="F170" s="145"/>
      <c r="G170" s="145"/>
      <c r="H170" s="145"/>
      <c r="I170" s="145"/>
      <c r="J170" s="145"/>
      <c r="K170" s="145"/>
      <c r="L170" s="145"/>
      <c r="M170" s="145"/>
      <c r="N170" s="146"/>
      <c r="O170" s="309" t="s">
        <v>387</v>
      </c>
      <c r="P170" s="310"/>
      <c r="Q170" s="310"/>
      <c r="R170" s="310"/>
      <c r="S170" s="310"/>
      <c r="T170" s="310"/>
      <c r="U170" s="310"/>
      <c r="V170" s="310"/>
      <c r="W170" s="310"/>
      <c r="X170" s="310"/>
      <c r="Y170" s="311"/>
      <c r="Z170" s="312" t="s">
        <v>591</v>
      </c>
      <c r="AA170" s="313"/>
      <c r="AB170" s="313"/>
      <c r="AC170" s="313"/>
      <c r="AD170" s="313"/>
      <c r="AE170" s="313"/>
      <c r="AF170" s="313"/>
      <c r="AG170" s="313"/>
      <c r="AH170" s="313"/>
      <c r="AI170" s="313"/>
      <c r="AJ170" s="314"/>
      <c r="AK170" s="315" t="s">
        <v>770</v>
      </c>
      <c r="AL170" s="316"/>
      <c r="AM170" s="316"/>
      <c r="AN170" s="316"/>
      <c r="AO170" s="316"/>
      <c r="AP170" s="316"/>
      <c r="AQ170" s="317"/>
      <c r="AR170" s="144">
        <v>10</v>
      </c>
      <c r="AS170" s="145"/>
      <c r="AT170" s="145"/>
      <c r="AU170" s="145"/>
      <c r="AV170" s="145"/>
      <c r="AW170" s="146"/>
      <c r="AX170" s="318" t="s">
        <v>778</v>
      </c>
      <c r="AY170" s="319"/>
      <c r="AZ170" s="319"/>
      <c r="BA170" s="319"/>
      <c r="BB170" s="319"/>
      <c r="BC170" s="319"/>
      <c r="BD170" s="320"/>
      <c r="BE170" s="144">
        <v>0.4</v>
      </c>
      <c r="BF170" s="145"/>
      <c r="BG170" s="145"/>
      <c r="BH170" s="145"/>
      <c r="BI170" s="145"/>
      <c r="BJ170" s="145"/>
      <c r="BK170" s="146"/>
      <c r="BL170" s="74" t="s">
        <v>779</v>
      </c>
      <c r="BM170" s="144">
        <v>2</v>
      </c>
      <c r="BN170" s="145"/>
      <c r="BO170" s="145"/>
      <c r="BP170" s="145"/>
      <c r="BQ170" s="145"/>
      <c r="BR170" s="145"/>
      <c r="BS170" s="146"/>
      <c r="BT170" s="144">
        <v>0</v>
      </c>
      <c r="BU170" s="145"/>
      <c r="BV170" s="145"/>
      <c r="BW170" s="145"/>
      <c r="BX170" s="145"/>
      <c r="BY170" s="146"/>
      <c r="BZ170" s="144">
        <v>0</v>
      </c>
      <c r="CA170" s="145"/>
      <c r="CB170" s="145"/>
      <c r="CC170" s="145"/>
      <c r="CD170" s="145"/>
      <c r="CE170" s="146"/>
      <c r="CF170" s="144">
        <v>2</v>
      </c>
      <c r="CG170" s="145"/>
      <c r="CH170" s="145"/>
      <c r="CI170" s="145"/>
      <c r="CJ170" s="145"/>
      <c r="CK170" s="146"/>
      <c r="CL170" s="144">
        <v>0</v>
      </c>
      <c r="CM170" s="145"/>
      <c r="CN170" s="145"/>
      <c r="CO170" s="145"/>
      <c r="CP170" s="145"/>
      <c r="CQ170" s="145"/>
      <c r="CR170" s="146"/>
      <c r="CS170" s="144">
        <v>0</v>
      </c>
      <c r="CT170" s="145"/>
      <c r="CU170" s="145"/>
      <c r="CV170" s="145"/>
      <c r="CW170" s="145"/>
      <c r="CX170" s="145"/>
      <c r="CY170" s="146"/>
      <c r="CZ170" s="144">
        <v>0</v>
      </c>
      <c r="DA170" s="145"/>
      <c r="DB170" s="145"/>
      <c r="DC170" s="145"/>
      <c r="DD170" s="145"/>
      <c r="DE170" s="145"/>
      <c r="DF170" s="146"/>
      <c r="DG170" s="144">
        <v>2</v>
      </c>
      <c r="DH170" s="145"/>
      <c r="DI170" s="145"/>
      <c r="DJ170" s="145"/>
      <c r="DK170" s="145"/>
      <c r="DL170" s="145"/>
      <c r="DM170" s="146"/>
      <c r="DN170" s="144">
        <v>0</v>
      </c>
      <c r="DO170" s="145"/>
      <c r="DP170" s="145"/>
      <c r="DQ170" s="145"/>
      <c r="DR170" s="145"/>
      <c r="DS170" s="145"/>
      <c r="DT170" s="146"/>
    </row>
    <row r="171" spans="1:125" s="19" customFormat="1" ht="29.25" customHeight="1">
      <c r="A171" s="306">
        <v>147</v>
      </c>
      <c r="B171" s="307"/>
      <c r="C171" s="308"/>
      <c r="D171" s="144" t="s">
        <v>386</v>
      </c>
      <c r="E171" s="145"/>
      <c r="F171" s="145"/>
      <c r="G171" s="145"/>
      <c r="H171" s="145"/>
      <c r="I171" s="145"/>
      <c r="J171" s="145"/>
      <c r="K171" s="145"/>
      <c r="L171" s="145"/>
      <c r="M171" s="145"/>
      <c r="N171" s="146"/>
      <c r="O171" s="309" t="s">
        <v>387</v>
      </c>
      <c r="P171" s="310"/>
      <c r="Q171" s="310"/>
      <c r="R171" s="310"/>
      <c r="S171" s="310"/>
      <c r="T171" s="310"/>
      <c r="U171" s="310"/>
      <c r="V171" s="310"/>
      <c r="W171" s="310"/>
      <c r="X171" s="310"/>
      <c r="Y171" s="311"/>
      <c r="Z171" s="312" t="s">
        <v>591</v>
      </c>
      <c r="AA171" s="313"/>
      <c r="AB171" s="313"/>
      <c r="AC171" s="313"/>
      <c r="AD171" s="313"/>
      <c r="AE171" s="313"/>
      <c r="AF171" s="313"/>
      <c r="AG171" s="313"/>
      <c r="AH171" s="313"/>
      <c r="AI171" s="313"/>
      <c r="AJ171" s="314"/>
      <c r="AK171" s="315" t="s">
        <v>770</v>
      </c>
      <c r="AL171" s="316"/>
      <c r="AM171" s="316"/>
      <c r="AN171" s="316"/>
      <c r="AO171" s="316"/>
      <c r="AP171" s="316"/>
      <c r="AQ171" s="317"/>
      <c r="AR171" s="144">
        <v>10</v>
      </c>
      <c r="AS171" s="145"/>
      <c r="AT171" s="145"/>
      <c r="AU171" s="145"/>
      <c r="AV171" s="145"/>
      <c r="AW171" s="146"/>
      <c r="AX171" s="318" t="s">
        <v>780</v>
      </c>
      <c r="AY171" s="319"/>
      <c r="AZ171" s="319"/>
      <c r="BA171" s="319"/>
      <c r="BB171" s="319"/>
      <c r="BC171" s="319"/>
      <c r="BD171" s="320"/>
      <c r="BE171" s="144">
        <v>0.4</v>
      </c>
      <c r="BF171" s="145"/>
      <c r="BG171" s="145"/>
      <c r="BH171" s="145"/>
      <c r="BI171" s="145"/>
      <c r="BJ171" s="145"/>
      <c r="BK171" s="146"/>
      <c r="BL171" s="74" t="s">
        <v>781</v>
      </c>
      <c r="BM171" s="144">
        <v>3</v>
      </c>
      <c r="BN171" s="145"/>
      <c r="BO171" s="145"/>
      <c r="BP171" s="145"/>
      <c r="BQ171" s="145"/>
      <c r="BR171" s="145"/>
      <c r="BS171" s="146"/>
      <c r="BT171" s="144">
        <v>0</v>
      </c>
      <c r="BU171" s="145"/>
      <c r="BV171" s="145"/>
      <c r="BW171" s="145"/>
      <c r="BX171" s="145"/>
      <c r="BY171" s="146"/>
      <c r="BZ171" s="144">
        <v>0</v>
      </c>
      <c r="CA171" s="145"/>
      <c r="CB171" s="145"/>
      <c r="CC171" s="145"/>
      <c r="CD171" s="145"/>
      <c r="CE171" s="146"/>
      <c r="CF171" s="144">
        <v>3</v>
      </c>
      <c r="CG171" s="145"/>
      <c r="CH171" s="145"/>
      <c r="CI171" s="145"/>
      <c r="CJ171" s="145"/>
      <c r="CK171" s="146"/>
      <c r="CL171" s="144">
        <v>0</v>
      </c>
      <c r="CM171" s="145"/>
      <c r="CN171" s="145"/>
      <c r="CO171" s="145"/>
      <c r="CP171" s="145"/>
      <c r="CQ171" s="145"/>
      <c r="CR171" s="146"/>
      <c r="CS171" s="144">
        <v>0</v>
      </c>
      <c r="CT171" s="145"/>
      <c r="CU171" s="145"/>
      <c r="CV171" s="145"/>
      <c r="CW171" s="145"/>
      <c r="CX171" s="145"/>
      <c r="CY171" s="146"/>
      <c r="CZ171" s="144">
        <v>0</v>
      </c>
      <c r="DA171" s="145"/>
      <c r="DB171" s="145"/>
      <c r="DC171" s="145"/>
      <c r="DD171" s="145"/>
      <c r="DE171" s="145"/>
      <c r="DF171" s="146"/>
      <c r="DG171" s="144">
        <v>3</v>
      </c>
      <c r="DH171" s="145"/>
      <c r="DI171" s="145"/>
      <c r="DJ171" s="145"/>
      <c r="DK171" s="145"/>
      <c r="DL171" s="145"/>
      <c r="DM171" s="146"/>
      <c r="DN171" s="144">
        <v>0</v>
      </c>
      <c r="DO171" s="145"/>
      <c r="DP171" s="145"/>
      <c r="DQ171" s="145"/>
      <c r="DR171" s="145"/>
      <c r="DS171" s="145"/>
      <c r="DT171" s="146"/>
    </row>
    <row r="172" spans="1:125" s="19" customFormat="1" ht="29.25" customHeight="1">
      <c r="A172" s="306">
        <v>148</v>
      </c>
      <c r="B172" s="307"/>
      <c r="C172" s="308"/>
      <c r="D172" s="144" t="s">
        <v>386</v>
      </c>
      <c r="E172" s="145"/>
      <c r="F172" s="145"/>
      <c r="G172" s="145"/>
      <c r="H172" s="145"/>
      <c r="I172" s="145"/>
      <c r="J172" s="145"/>
      <c r="K172" s="145"/>
      <c r="L172" s="145"/>
      <c r="M172" s="145"/>
      <c r="N172" s="146"/>
      <c r="O172" s="309" t="s">
        <v>387</v>
      </c>
      <c r="P172" s="310"/>
      <c r="Q172" s="310"/>
      <c r="R172" s="310"/>
      <c r="S172" s="310"/>
      <c r="T172" s="310"/>
      <c r="U172" s="310"/>
      <c r="V172" s="310"/>
      <c r="W172" s="310"/>
      <c r="X172" s="310"/>
      <c r="Y172" s="311"/>
      <c r="Z172" s="312" t="s">
        <v>591</v>
      </c>
      <c r="AA172" s="313"/>
      <c r="AB172" s="313"/>
      <c r="AC172" s="313"/>
      <c r="AD172" s="313"/>
      <c r="AE172" s="313"/>
      <c r="AF172" s="313"/>
      <c r="AG172" s="313"/>
      <c r="AH172" s="313"/>
      <c r="AI172" s="313"/>
      <c r="AJ172" s="314"/>
      <c r="AK172" s="315" t="s">
        <v>770</v>
      </c>
      <c r="AL172" s="316"/>
      <c r="AM172" s="316"/>
      <c r="AN172" s="316"/>
      <c r="AO172" s="316"/>
      <c r="AP172" s="316"/>
      <c r="AQ172" s="317"/>
      <c r="AR172" s="144">
        <v>10</v>
      </c>
      <c r="AS172" s="145"/>
      <c r="AT172" s="145"/>
      <c r="AU172" s="145"/>
      <c r="AV172" s="145"/>
      <c r="AW172" s="146"/>
      <c r="AX172" s="318" t="s">
        <v>12</v>
      </c>
      <c r="AY172" s="319"/>
      <c r="AZ172" s="319"/>
      <c r="BA172" s="319"/>
      <c r="BB172" s="319"/>
      <c r="BC172" s="319"/>
      <c r="BD172" s="320"/>
      <c r="BE172" s="144" t="s">
        <v>12</v>
      </c>
      <c r="BF172" s="145"/>
      <c r="BG172" s="145"/>
      <c r="BH172" s="145"/>
      <c r="BI172" s="145"/>
      <c r="BJ172" s="145"/>
      <c r="BK172" s="146"/>
      <c r="BL172" s="74" t="s">
        <v>840</v>
      </c>
      <c r="BM172" s="144">
        <v>2</v>
      </c>
      <c r="BN172" s="145"/>
      <c r="BO172" s="145"/>
      <c r="BP172" s="145"/>
      <c r="BQ172" s="145"/>
      <c r="BR172" s="145"/>
      <c r="BS172" s="146"/>
      <c r="BT172" s="144">
        <v>0</v>
      </c>
      <c r="BU172" s="145"/>
      <c r="BV172" s="145"/>
      <c r="BW172" s="145"/>
      <c r="BX172" s="145"/>
      <c r="BY172" s="146"/>
      <c r="BZ172" s="144">
        <v>0</v>
      </c>
      <c r="CA172" s="145"/>
      <c r="CB172" s="145"/>
      <c r="CC172" s="145"/>
      <c r="CD172" s="145"/>
      <c r="CE172" s="146"/>
      <c r="CF172" s="144">
        <v>2</v>
      </c>
      <c r="CG172" s="145"/>
      <c r="CH172" s="145"/>
      <c r="CI172" s="145"/>
      <c r="CJ172" s="145"/>
      <c r="CK172" s="146"/>
      <c r="CL172" s="144">
        <v>0</v>
      </c>
      <c r="CM172" s="145"/>
      <c r="CN172" s="145"/>
      <c r="CO172" s="145"/>
      <c r="CP172" s="145"/>
      <c r="CQ172" s="145"/>
      <c r="CR172" s="146"/>
      <c r="CS172" s="144">
        <v>0</v>
      </c>
      <c r="CT172" s="145"/>
      <c r="CU172" s="145"/>
      <c r="CV172" s="145"/>
      <c r="CW172" s="145"/>
      <c r="CX172" s="145"/>
      <c r="CY172" s="146"/>
      <c r="CZ172" s="144">
        <v>0</v>
      </c>
      <c r="DA172" s="145"/>
      <c r="DB172" s="145"/>
      <c r="DC172" s="145"/>
      <c r="DD172" s="145"/>
      <c r="DE172" s="145"/>
      <c r="DF172" s="146"/>
      <c r="DG172" s="144">
        <v>2</v>
      </c>
      <c r="DH172" s="145"/>
      <c r="DI172" s="145"/>
      <c r="DJ172" s="145"/>
      <c r="DK172" s="145"/>
      <c r="DL172" s="145"/>
      <c r="DM172" s="146"/>
      <c r="DN172" s="144">
        <v>0</v>
      </c>
      <c r="DO172" s="145"/>
      <c r="DP172" s="145"/>
      <c r="DQ172" s="145"/>
      <c r="DR172" s="145"/>
      <c r="DS172" s="145"/>
      <c r="DT172" s="146"/>
      <c r="DU172" s="67">
        <v>3</v>
      </c>
    </row>
    <row r="173" spans="1:125" s="19" customFormat="1" ht="29.25" customHeight="1">
      <c r="A173" s="321">
        <v>149</v>
      </c>
      <c r="B173" s="322"/>
      <c r="C173" s="323"/>
      <c r="D173" s="144" t="s">
        <v>386</v>
      </c>
      <c r="E173" s="145"/>
      <c r="F173" s="145"/>
      <c r="G173" s="145"/>
      <c r="H173" s="145"/>
      <c r="I173" s="145"/>
      <c r="J173" s="145"/>
      <c r="K173" s="145"/>
      <c r="L173" s="145"/>
      <c r="M173" s="145"/>
      <c r="N173" s="146"/>
      <c r="O173" s="309" t="s">
        <v>387</v>
      </c>
      <c r="P173" s="310"/>
      <c r="Q173" s="310"/>
      <c r="R173" s="310"/>
      <c r="S173" s="310"/>
      <c r="T173" s="310"/>
      <c r="U173" s="310"/>
      <c r="V173" s="310"/>
      <c r="W173" s="310"/>
      <c r="X173" s="310"/>
      <c r="Y173" s="311"/>
      <c r="Z173" s="312" t="s">
        <v>591</v>
      </c>
      <c r="AA173" s="313"/>
      <c r="AB173" s="313"/>
      <c r="AC173" s="313"/>
      <c r="AD173" s="313"/>
      <c r="AE173" s="313"/>
      <c r="AF173" s="313"/>
      <c r="AG173" s="313"/>
      <c r="AH173" s="313"/>
      <c r="AI173" s="313"/>
      <c r="AJ173" s="314"/>
      <c r="AK173" s="315" t="s">
        <v>770</v>
      </c>
      <c r="AL173" s="316"/>
      <c r="AM173" s="316"/>
      <c r="AN173" s="316"/>
      <c r="AO173" s="316"/>
      <c r="AP173" s="316"/>
      <c r="AQ173" s="317"/>
      <c r="AR173" s="144">
        <v>10</v>
      </c>
      <c r="AS173" s="145"/>
      <c r="AT173" s="145"/>
      <c r="AU173" s="145"/>
      <c r="AV173" s="145"/>
      <c r="AW173" s="146"/>
      <c r="AX173" s="318" t="s">
        <v>796</v>
      </c>
      <c r="AY173" s="319"/>
      <c r="AZ173" s="319"/>
      <c r="BA173" s="319"/>
      <c r="BB173" s="319"/>
      <c r="BC173" s="319"/>
      <c r="BD173" s="320"/>
      <c r="BE173" s="144">
        <v>0.4</v>
      </c>
      <c r="BF173" s="145"/>
      <c r="BG173" s="145"/>
      <c r="BH173" s="145"/>
      <c r="BI173" s="145"/>
      <c r="BJ173" s="145"/>
      <c r="BK173" s="146"/>
      <c r="BL173" s="74" t="s">
        <v>782</v>
      </c>
      <c r="BM173" s="144">
        <v>2</v>
      </c>
      <c r="BN173" s="145"/>
      <c r="BO173" s="145"/>
      <c r="BP173" s="145"/>
      <c r="BQ173" s="145"/>
      <c r="BR173" s="145"/>
      <c r="BS173" s="146"/>
      <c r="BT173" s="144">
        <v>0</v>
      </c>
      <c r="BU173" s="145"/>
      <c r="BV173" s="145"/>
      <c r="BW173" s="145"/>
      <c r="BX173" s="145"/>
      <c r="BY173" s="146"/>
      <c r="BZ173" s="144">
        <v>0</v>
      </c>
      <c r="CA173" s="145"/>
      <c r="CB173" s="145"/>
      <c r="CC173" s="145"/>
      <c r="CD173" s="145"/>
      <c r="CE173" s="146"/>
      <c r="CF173" s="144">
        <v>2</v>
      </c>
      <c r="CG173" s="145"/>
      <c r="CH173" s="145"/>
      <c r="CI173" s="145"/>
      <c r="CJ173" s="145"/>
      <c r="CK173" s="146"/>
      <c r="CL173" s="144">
        <v>0</v>
      </c>
      <c r="CM173" s="145"/>
      <c r="CN173" s="145"/>
      <c r="CO173" s="145"/>
      <c r="CP173" s="145"/>
      <c r="CQ173" s="145"/>
      <c r="CR173" s="146"/>
      <c r="CS173" s="144">
        <v>0</v>
      </c>
      <c r="CT173" s="145"/>
      <c r="CU173" s="145"/>
      <c r="CV173" s="145"/>
      <c r="CW173" s="145"/>
      <c r="CX173" s="145"/>
      <c r="CY173" s="146"/>
      <c r="CZ173" s="144">
        <v>0</v>
      </c>
      <c r="DA173" s="145"/>
      <c r="DB173" s="145"/>
      <c r="DC173" s="145"/>
      <c r="DD173" s="145"/>
      <c r="DE173" s="145"/>
      <c r="DF173" s="146"/>
      <c r="DG173" s="144">
        <v>2</v>
      </c>
      <c r="DH173" s="145"/>
      <c r="DI173" s="145"/>
      <c r="DJ173" s="145"/>
      <c r="DK173" s="145"/>
      <c r="DL173" s="145"/>
      <c r="DM173" s="146"/>
      <c r="DN173" s="144">
        <v>0</v>
      </c>
      <c r="DO173" s="145"/>
      <c r="DP173" s="145"/>
      <c r="DQ173" s="145"/>
      <c r="DR173" s="145"/>
      <c r="DS173" s="145"/>
      <c r="DT173" s="146"/>
    </row>
    <row r="174" spans="1:125" s="19" customFormat="1" ht="29.25" customHeight="1">
      <c r="A174" s="306">
        <v>150</v>
      </c>
      <c r="B174" s="307"/>
      <c r="C174" s="308"/>
      <c r="D174" s="144" t="s">
        <v>386</v>
      </c>
      <c r="E174" s="145"/>
      <c r="F174" s="145"/>
      <c r="G174" s="145"/>
      <c r="H174" s="145"/>
      <c r="I174" s="145"/>
      <c r="J174" s="145"/>
      <c r="K174" s="145"/>
      <c r="L174" s="145"/>
      <c r="M174" s="145"/>
      <c r="N174" s="146"/>
      <c r="O174" s="309" t="s">
        <v>387</v>
      </c>
      <c r="P174" s="310"/>
      <c r="Q174" s="310"/>
      <c r="R174" s="310"/>
      <c r="S174" s="310"/>
      <c r="T174" s="310"/>
      <c r="U174" s="310"/>
      <c r="V174" s="310"/>
      <c r="W174" s="310"/>
      <c r="X174" s="310"/>
      <c r="Y174" s="311"/>
      <c r="Z174" s="312" t="s">
        <v>591</v>
      </c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4"/>
      <c r="AK174" s="315" t="s">
        <v>770</v>
      </c>
      <c r="AL174" s="316"/>
      <c r="AM174" s="316"/>
      <c r="AN174" s="316"/>
      <c r="AO174" s="316"/>
      <c r="AP174" s="316"/>
      <c r="AQ174" s="317"/>
      <c r="AR174" s="144">
        <v>10</v>
      </c>
      <c r="AS174" s="145"/>
      <c r="AT174" s="145"/>
      <c r="AU174" s="145"/>
      <c r="AV174" s="145"/>
      <c r="AW174" s="146"/>
      <c r="AX174" s="318" t="s">
        <v>783</v>
      </c>
      <c r="AY174" s="319"/>
      <c r="AZ174" s="319"/>
      <c r="BA174" s="319"/>
      <c r="BB174" s="319"/>
      <c r="BC174" s="319"/>
      <c r="BD174" s="320"/>
      <c r="BE174" s="144">
        <v>0.4</v>
      </c>
      <c r="BF174" s="145"/>
      <c r="BG174" s="145"/>
      <c r="BH174" s="145"/>
      <c r="BI174" s="145"/>
      <c r="BJ174" s="145"/>
      <c r="BK174" s="146"/>
      <c r="BL174" s="74" t="s">
        <v>784</v>
      </c>
      <c r="BM174" s="144">
        <v>1</v>
      </c>
      <c r="BN174" s="145"/>
      <c r="BO174" s="145"/>
      <c r="BP174" s="145"/>
      <c r="BQ174" s="145"/>
      <c r="BR174" s="145"/>
      <c r="BS174" s="146"/>
      <c r="BT174" s="144">
        <v>0</v>
      </c>
      <c r="BU174" s="145"/>
      <c r="BV174" s="145"/>
      <c r="BW174" s="145"/>
      <c r="BX174" s="145"/>
      <c r="BY174" s="146"/>
      <c r="BZ174" s="144">
        <v>0</v>
      </c>
      <c r="CA174" s="145"/>
      <c r="CB174" s="145"/>
      <c r="CC174" s="145"/>
      <c r="CD174" s="145"/>
      <c r="CE174" s="146"/>
      <c r="CF174" s="144">
        <v>1</v>
      </c>
      <c r="CG174" s="145"/>
      <c r="CH174" s="145"/>
      <c r="CI174" s="145"/>
      <c r="CJ174" s="145"/>
      <c r="CK174" s="146"/>
      <c r="CL174" s="144">
        <v>0</v>
      </c>
      <c r="CM174" s="145"/>
      <c r="CN174" s="145"/>
      <c r="CO174" s="145"/>
      <c r="CP174" s="145"/>
      <c r="CQ174" s="145"/>
      <c r="CR174" s="146"/>
      <c r="CS174" s="144">
        <v>0</v>
      </c>
      <c r="CT174" s="145"/>
      <c r="CU174" s="145"/>
      <c r="CV174" s="145"/>
      <c r="CW174" s="145"/>
      <c r="CX174" s="145"/>
      <c r="CY174" s="146"/>
      <c r="CZ174" s="144">
        <v>0</v>
      </c>
      <c r="DA174" s="145"/>
      <c r="DB174" s="145"/>
      <c r="DC174" s="145"/>
      <c r="DD174" s="145"/>
      <c r="DE174" s="145"/>
      <c r="DF174" s="146"/>
      <c r="DG174" s="144">
        <v>1</v>
      </c>
      <c r="DH174" s="145"/>
      <c r="DI174" s="145"/>
      <c r="DJ174" s="145"/>
      <c r="DK174" s="145"/>
      <c r="DL174" s="145"/>
      <c r="DM174" s="146"/>
      <c r="DN174" s="144">
        <v>0</v>
      </c>
      <c r="DO174" s="145"/>
      <c r="DP174" s="145"/>
      <c r="DQ174" s="145"/>
      <c r="DR174" s="145"/>
      <c r="DS174" s="145"/>
      <c r="DT174" s="146"/>
    </row>
    <row r="175" spans="1:125" s="19" customFormat="1" ht="29.25" customHeight="1">
      <c r="A175" s="306">
        <v>151</v>
      </c>
      <c r="B175" s="307"/>
      <c r="C175" s="308"/>
      <c r="D175" s="144" t="s">
        <v>386</v>
      </c>
      <c r="E175" s="145"/>
      <c r="F175" s="145"/>
      <c r="G175" s="145"/>
      <c r="H175" s="145"/>
      <c r="I175" s="145"/>
      <c r="J175" s="145"/>
      <c r="K175" s="145"/>
      <c r="L175" s="145"/>
      <c r="M175" s="145"/>
      <c r="N175" s="146"/>
      <c r="O175" s="309" t="s">
        <v>387</v>
      </c>
      <c r="P175" s="310"/>
      <c r="Q175" s="310"/>
      <c r="R175" s="310"/>
      <c r="S175" s="310"/>
      <c r="T175" s="310"/>
      <c r="U175" s="310"/>
      <c r="V175" s="310"/>
      <c r="W175" s="310"/>
      <c r="X175" s="310"/>
      <c r="Y175" s="311"/>
      <c r="Z175" s="312" t="s">
        <v>591</v>
      </c>
      <c r="AA175" s="313"/>
      <c r="AB175" s="313"/>
      <c r="AC175" s="313"/>
      <c r="AD175" s="313"/>
      <c r="AE175" s="313"/>
      <c r="AF175" s="313"/>
      <c r="AG175" s="313"/>
      <c r="AH175" s="313"/>
      <c r="AI175" s="313"/>
      <c r="AJ175" s="314"/>
      <c r="AK175" s="315" t="s">
        <v>770</v>
      </c>
      <c r="AL175" s="316"/>
      <c r="AM175" s="316"/>
      <c r="AN175" s="316"/>
      <c r="AO175" s="316"/>
      <c r="AP175" s="316"/>
      <c r="AQ175" s="317"/>
      <c r="AR175" s="144">
        <v>10</v>
      </c>
      <c r="AS175" s="145"/>
      <c r="AT175" s="145"/>
      <c r="AU175" s="145"/>
      <c r="AV175" s="145"/>
      <c r="AW175" s="146"/>
      <c r="AX175" s="318" t="s">
        <v>785</v>
      </c>
      <c r="AY175" s="319"/>
      <c r="AZ175" s="319"/>
      <c r="BA175" s="319"/>
      <c r="BB175" s="319"/>
      <c r="BC175" s="319"/>
      <c r="BD175" s="320"/>
      <c r="BE175" s="144">
        <v>0.4</v>
      </c>
      <c r="BF175" s="145"/>
      <c r="BG175" s="145"/>
      <c r="BH175" s="145"/>
      <c r="BI175" s="145"/>
      <c r="BJ175" s="145"/>
      <c r="BK175" s="146"/>
      <c r="BL175" s="74" t="s">
        <v>786</v>
      </c>
      <c r="BM175" s="144">
        <v>1</v>
      </c>
      <c r="BN175" s="145"/>
      <c r="BO175" s="145"/>
      <c r="BP175" s="145"/>
      <c r="BQ175" s="145"/>
      <c r="BR175" s="145"/>
      <c r="BS175" s="146"/>
      <c r="BT175" s="144">
        <v>0</v>
      </c>
      <c r="BU175" s="145"/>
      <c r="BV175" s="145"/>
      <c r="BW175" s="145"/>
      <c r="BX175" s="145"/>
      <c r="BY175" s="146"/>
      <c r="BZ175" s="144">
        <v>1</v>
      </c>
      <c r="CA175" s="145"/>
      <c r="CB175" s="145"/>
      <c r="CC175" s="145"/>
      <c r="CD175" s="145"/>
      <c r="CE175" s="146"/>
      <c r="CF175" s="144">
        <v>0</v>
      </c>
      <c r="CG175" s="145"/>
      <c r="CH175" s="145"/>
      <c r="CI175" s="145"/>
      <c r="CJ175" s="145"/>
      <c r="CK175" s="146"/>
      <c r="CL175" s="144">
        <v>0</v>
      </c>
      <c r="CM175" s="145"/>
      <c r="CN175" s="145"/>
      <c r="CO175" s="145"/>
      <c r="CP175" s="145"/>
      <c r="CQ175" s="145"/>
      <c r="CR175" s="146"/>
      <c r="CS175" s="144">
        <v>0</v>
      </c>
      <c r="CT175" s="145"/>
      <c r="CU175" s="145"/>
      <c r="CV175" s="145"/>
      <c r="CW175" s="145"/>
      <c r="CX175" s="145"/>
      <c r="CY175" s="146"/>
      <c r="CZ175" s="144">
        <v>0</v>
      </c>
      <c r="DA175" s="145"/>
      <c r="DB175" s="145"/>
      <c r="DC175" s="145"/>
      <c r="DD175" s="145"/>
      <c r="DE175" s="145"/>
      <c r="DF175" s="146"/>
      <c r="DG175" s="144">
        <v>1</v>
      </c>
      <c r="DH175" s="145"/>
      <c r="DI175" s="145"/>
      <c r="DJ175" s="145"/>
      <c r="DK175" s="145"/>
      <c r="DL175" s="145"/>
      <c r="DM175" s="146"/>
      <c r="DN175" s="144">
        <v>0</v>
      </c>
      <c r="DO175" s="145"/>
      <c r="DP175" s="145"/>
      <c r="DQ175" s="145"/>
      <c r="DR175" s="145"/>
      <c r="DS175" s="145"/>
      <c r="DT175" s="146"/>
    </row>
    <row r="176" spans="1:125" s="19" customFormat="1" ht="29.25" customHeight="1">
      <c r="A176" s="321">
        <v>152</v>
      </c>
      <c r="B176" s="322"/>
      <c r="C176" s="323"/>
      <c r="D176" s="144" t="s">
        <v>386</v>
      </c>
      <c r="E176" s="145"/>
      <c r="F176" s="145"/>
      <c r="G176" s="145"/>
      <c r="H176" s="145"/>
      <c r="I176" s="145"/>
      <c r="J176" s="145"/>
      <c r="K176" s="145"/>
      <c r="L176" s="145"/>
      <c r="M176" s="145"/>
      <c r="N176" s="146"/>
      <c r="O176" s="309" t="s">
        <v>387</v>
      </c>
      <c r="P176" s="310"/>
      <c r="Q176" s="310"/>
      <c r="R176" s="310"/>
      <c r="S176" s="310"/>
      <c r="T176" s="310"/>
      <c r="U176" s="310"/>
      <c r="V176" s="310"/>
      <c r="W176" s="310"/>
      <c r="X176" s="310"/>
      <c r="Y176" s="311"/>
      <c r="Z176" s="312" t="s">
        <v>591</v>
      </c>
      <c r="AA176" s="313"/>
      <c r="AB176" s="313"/>
      <c r="AC176" s="313"/>
      <c r="AD176" s="313"/>
      <c r="AE176" s="313"/>
      <c r="AF176" s="313"/>
      <c r="AG176" s="313"/>
      <c r="AH176" s="313"/>
      <c r="AI176" s="313"/>
      <c r="AJ176" s="314"/>
      <c r="AK176" s="315" t="s">
        <v>770</v>
      </c>
      <c r="AL176" s="316"/>
      <c r="AM176" s="316"/>
      <c r="AN176" s="316"/>
      <c r="AO176" s="316"/>
      <c r="AP176" s="316"/>
      <c r="AQ176" s="317"/>
      <c r="AR176" s="144">
        <v>10</v>
      </c>
      <c r="AS176" s="145"/>
      <c r="AT176" s="145"/>
      <c r="AU176" s="145"/>
      <c r="AV176" s="145"/>
      <c r="AW176" s="146"/>
      <c r="AX176" s="318" t="s">
        <v>787</v>
      </c>
      <c r="AY176" s="319"/>
      <c r="AZ176" s="319"/>
      <c r="BA176" s="319"/>
      <c r="BB176" s="319"/>
      <c r="BC176" s="319"/>
      <c r="BD176" s="320"/>
      <c r="BE176" s="144">
        <v>0.4</v>
      </c>
      <c r="BF176" s="145"/>
      <c r="BG176" s="145"/>
      <c r="BH176" s="145"/>
      <c r="BI176" s="145"/>
      <c r="BJ176" s="145"/>
      <c r="BK176" s="146"/>
      <c r="BL176" s="74" t="s">
        <v>799</v>
      </c>
      <c r="BM176" s="144">
        <v>13</v>
      </c>
      <c r="BN176" s="145"/>
      <c r="BO176" s="145"/>
      <c r="BP176" s="145"/>
      <c r="BQ176" s="145"/>
      <c r="BR176" s="145"/>
      <c r="BS176" s="146"/>
      <c r="BT176" s="144">
        <v>0</v>
      </c>
      <c r="BU176" s="145"/>
      <c r="BV176" s="145"/>
      <c r="BW176" s="145"/>
      <c r="BX176" s="145"/>
      <c r="BY176" s="146"/>
      <c r="BZ176" s="144">
        <v>0</v>
      </c>
      <c r="CA176" s="145"/>
      <c r="CB176" s="145"/>
      <c r="CC176" s="145"/>
      <c r="CD176" s="145"/>
      <c r="CE176" s="146"/>
      <c r="CF176" s="144">
        <v>13</v>
      </c>
      <c r="CG176" s="145"/>
      <c r="CH176" s="145"/>
      <c r="CI176" s="145"/>
      <c r="CJ176" s="145"/>
      <c r="CK176" s="146"/>
      <c r="CL176" s="144">
        <v>0</v>
      </c>
      <c r="CM176" s="145"/>
      <c r="CN176" s="145"/>
      <c r="CO176" s="145"/>
      <c r="CP176" s="145"/>
      <c r="CQ176" s="145"/>
      <c r="CR176" s="146"/>
      <c r="CS176" s="144">
        <v>0</v>
      </c>
      <c r="CT176" s="145"/>
      <c r="CU176" s="145"/>
      <c r="CV176" s="145"/>
      <c r="CW176" s="145"/>
      <c r="CX176" s="145"/>
      <c r="CY176" s="146"/>
      <c r="CZ176" s="144">
        <v>0</v>
      </c>
      <c r="DA176" s="145"/>
      <c r="DB176" s="145"/>
      <c r="DC176" s="145"/>
      <c r="DD176" s="145"/>
      <c r="DE176" s="145"/>
      <c r="DF176" s="146"/>
      <c r="DG176" s="144">
        <v>13</v>
      </c>
      <c r="DH176" s="145"/>
      <c r="DI176" s="145"/>
      <c r="DJ176" s="145"/>
      <c r="DK176" s="145"/>
      <c r="DL176" s="145"/>
      <c r="DM176" s="146"/>
      <c r="DN176" s="144">
        <v>0</v>
      </c>
      <c r="DO176" s="145"/>
      <c r="DP176" s="145"/>
      <c r="DQ176" s="145"/>
      <c r="DR176" s="145"/>
      <c r="DS176" s="145"/>
      <c r="DT176" s="146"/>
    </row>
    <row r="177" spans="1:124" s="19" customFormat="1" ht="29.25" customHeight="1">
      <c r="A177" s="306">
        <v>153</v>
      </c>
      <c r="B177" s="307"/>
      <c r="C177" s="308"/>
      <c r="D177" s="144" t="s">
        <v>386</v>
      </c>
      <c r="E177" s="145"/>
      <c r="F177" s="145"/>
      <c r="G177" s="145"/>
      <c r="H177" s="145"/>
      <c r="I177" s="145"/>
      <c r="J177" s="145"/>
      <c r="K177" s="145"/>
      <c r="L177" s="145"/>
      <c r="M177" s="145"/>
      <c r="N177" s="146"/>
      <c r="O177" s="309" t="s">
        <v>387</v>
      </c>
      <c r="P177" s="310"/>
      <c r="Q177" s="310"/>
      <c r="R177" s="310"/>
      <c r="S177" s="310"/>
      <c r="T177" s="310"/>
      <c r="U177" s="310"/>
      <c r="V177" s="310"/>
      <c r="W177" s="310"/>
      <c r="X177" s="310"/>
      <c r="Y177" s="311"/>
      <c r="Z177" s="312" t="s">
        <v>591</v>
      </c>
      <c r="AA177" s="313"/>
      <c r="AB177" s="313"/>
      <c r="AC177" s="313"/>
      <c r="AD177" s="313"/>
      <c r="AE177" s="313"/>
      <c r="AF177" s="313"/>
      <c r="AG177" s="313"/>
      <c r="AH177" s="313"/>
      <c r="AI177" s="313"/>
      <c r="AJ177" s="314"/>
      <c r="AK177" s="315" t="s">
        <v>770</v>
      </c>
      <c r="AL177" s="316"/>
      <c r="AM177" s="316"/>
      <c r="AN177" s="316"/>
      <c r="AO177" s="316"/>
      <c r="AP177" s="316"/>
      <c r="AQ177" s="317"/>
      <c r="AR177" s="144">
        <v>10</v>
      </c>
      <c r="AS177" s="145"/>
      <c r="AT177" s="145"/>
      <c r="AU177" s="145"/>
      <c r="AV177" s="145"/>
      <c r="AW177" s="146"/>
      <c r="AX177" s="318" t="s">
        <v>788</v>
      </c>
      <c r="AY177" s="319"/>
      <c r="AZ177" s="319"/>
      <c r="BA177" s="319"/>
      <c r="BB177" s="319"/>
      <c r="BC177" s="319"/>
      <c r="BD177" s="320"/>
      <c r="BE177" s="144">
        <v>0.4</v>
      </c>
      <c r="BF177" s="145"/>
      <c r="BG177" s="145"/>
      <c r="BH177" s="145"/>
      <c r="BI177" s="145"/>
      <c r="BJ177" s="145"/>
      <c r="BK177" s="146"/>
      <c r="BL177" s="74" t="s">
        <v>789</v>
      </c>
      <c r="BM177" s="144">
        <v>1</v>
      </c>
      <c r="BN177" s="145"/>
      <c r="BO177" s="145"/>
      <c r="BP177" s="145"/>
      <c r="BQ177" s="145"/>
      <c r="BR177" s="145"/>
      <c r="BS177" s="146"/>
      <c r="BT177" s="144">
        <v>0</v>
      </c>
      <c r="BU177" s="145"/>
      <c r="BV177" s="145"/>
      <c r="BW177" s="145"/>
      <c r="BX177" s="145"/>
      <c r="BY177" s="146"/>
      <c r="BZ177" s="144">
        <v>0</v>
      </c>
      <c r="CA177" s="145"/>
      <c r="CB177" s="145"/>
      <c r="CC177" s="145"/>
      <c r="CD177" s="145"/>
      <c r="CE177" s="146"/>
      <c r="CF177" s="144">
        <v>1</v>
      </c>
      <c r="CG177" s="145"/>
      <c r="CH177" s="145"/>
      <c r="CI177" s="145"/>
      <c r="CJ177" s="145"/>
      <c r="CK177" s="146"/>
      <c r="CL177" s="144">
        <v>0</v>
      </c>
      <c r="CM177" s="145"/>
      <c r="CN177" s="145"/>
      <c r="CO177" s="145"/>
      <c r="CP177" s="145"/>
      <c r="CQ177" s="145"/>
      <c r="CR177" s="146"/>
      <c r="CS177" s="144">
        <v>0</v>
      </c>
      <c r="CT177" s="145"/>
      <c r="CU177" s="145"/>
      <c r="CV177" s="145"/>
      <c r="CW177" s="145"/>
      <c r="CX177" s="145"/>
      <c r="CY177" s="146"/>
      <c r="CZ177" s="144">
        <v>0</v>
      </c>
      <c r="DA177" s="145"/>
      <c r="DB177" s="145"/>
      <c r="DC177" s="145"/>
      <c r="DD177" s="145"/>
      <c r="DE177" s="145"/>
      <c r="DF177" s="146"/>
      <c r="DG177" s="144">
        <v>1</v>
      </c>
      <c r="DH177" s="145"/>
      <c r="DI177" s="145"/>
      <c r="DJ177" s="145"/>
      <c r="DK177" s="145"/>
      <c r="DL177" s="145"/>
      <c r="DM177" s="146"/>
      <c r="DN177" s="144">
        <v>0</v>
      </c>
      <c r="DO177" s="145"/>
      <c r="DP177" s="145"/>
      <c r="DQ177" s="145"/>
      <c r="DR177" s="145"/>
      <c r="DS177" s="145"/>
      <c r="DT177" s="146"/>
    </row>
    <row r="178" spans="1:124" s="19" customFormat="1" ht="29.25" customHeight="1">
      <c r="A178" s="306">
        <v>154</v>
      </c>
      <c r="B178" s="307"/>
      <c r="C178" s="308"/>
      <c r="D178" s="144" t="s">
        <v>386</v>
      </c>
      <c r="E178" s="145"/>
      <c r="F178" s="145"/>
      <c r="G178" s="145"/>
      <c r="H178" s="145"/>
      <c r="I178" s="145"/>
      <c r="J178" s="145"/>
      <c r="K178" s="145"/>
      <c r="L178" s="145"/>
      <c r="M178" s="145"/>
      <c r="N178" s="146"/>
      <c r="O178" s="309" t="s">
        <v>387</v>
      </c>
      <c r="P178" s="310"/>
      <c r="Q178" s="310"/>
      <c r="R178" s="310"/>
      <c r="S178" s="310"/>
      <c r="T178" s="310"/>
      <c r="U178" s="310"/>
      <c r="V178" s="310"/>
      <c r="W178" s="310"/>
      <c r="X178" s="310"/>
      <c r="Y178" s="311"/>
      <c r="Z178" s="312" t="s">
        <v>591</v>
      </c>
      <c r="AA178" s="313"/>
      <c r="AB178" s="313"/>
      <c r="AC178" s="313"/>
      <c r="AD178" s="313"/>
      <c r="AE178" s="313"/>
      <c r="AF178" s="313"/>
      <c r="AG178" s="313"/>
      <c r="AH178" s="313"/>
      <c r="AI178" s="313"/>
      <c r="AJ178" s="314"/>
      <c r="AK178" s="315" t="s">
        <v>770</v>
      </c>
      <c r="AL178" s="316"/>
      <c r="AM178" s="316"/>
      <c r="AN178" s="316"/>
      <c r="AO178" s="316"/>
      <c r="AP178" s="316"/>
      <c r="AQ178" s="317"/>
      <c r="AR178" s="144">
        <v>10</v>
      </c>
      <c r="AS178" s="145"/>
      <c r="AT178" s="145"/>
      <c r="AU178" s="145"/>
      <c r="AV178" s="145"/>
      <c r="AW178" s="146"/>
      <c r="AX178" s="318" t="s">
        <v>790</v>
      </c>
      <c r="AY178" s="319"/>
      <c r="AZ178" s="319"/>
      <c r="BA178" s="319"/>
      <c r="BB178" s="319"/>
      <c r="BC178" s="319"/>
      <c r="BD178" s="320"/>
      <c r="BE178" s="144">
        <v>0.4</v>
      </c>
      <c r="BF178" s="145"/>
      <c r="BG178" s="145"/>
      <c r="BH178" s="145"/>
      <c r="BI178" s="145"/>
      <c r="BJ178" s="145"/>
      <c r="BK178" s="146"/>
      <c r="BL178" s="74" t="s">
        <v>791</v>
      </c>
      <c r="BM178" s="144">
        <v>1</v>
      </c>
      <c r="BN178" s="145"/>
      <c r="BO178" s="145"/>
      <c r="BP178" s="145"/>
      <c r="BQ178" s="145"/>
      <c r="BR178" s="145"/>
      <c r="BS178" s="146"/>
      <c r="BT178" s="144">
        <v>0</v>
      </c>
      <c r="BU178" s="145"/>
      <c r="BV178" s="145"/>
      <c r="BW178" s="145"/>
      <c r="BX178" s="145"/>
      <c r="BY178" s="146"/>
      <c r="BZ178" s="144">
        <v>0</v>
      </c>
      <c r="CA178" s="145"/>
      <c r="CB178" s="145"/>
      <c r="CC178" s="145"/>
      <c r="CD178" s="145"/>
      <c r="CE178" s="146"/>
      <c r="CF178" s="144">
        <v>1</v>
      </c>
      <c r="CG178" s="145"/>
      <c r="CH178" s="145"/>
      <c r="CI178" s="145"/>
      <c r="CJ178" s="145"/>
      <c r="CK178" s="146"/>
      <c r="CL178" s="144">
        <v>0</v>
      </c>
      <c r="CM178" s="145"/>
      <c r="CN178" s="145"/>
      <c r="CO178" s="145"/>
      <c r="CP178" s="145"/>
      <c r="CQ178" s="145"/>
      <c r="CR178" s="146"/>
      <c r="CS178" s="144">
        <v>0</v>
      </c>
      <c r="CT178" s="145"/>
      <c r="CU178" s="145"/>
      <c r="CV178" s="145"/>
      <c r="CW178" s="145"/>
      <c r="CX178" s="145"/>
      <c r="CY178" s="146"/>
      <c r="CZ178" s="144">
        <v>0</v>
      </c>
      <c r="DA178" s="145"/>
      <c r="DB178" s="145"/>
      <c r="DC178" s="145"/>
      <c r="DD178" s="145"/>
      <c r="DE178" s="145"/>
      <c r="DF178" s="146"/>
      <c r="DG178" s="144">
        <v>1</v>
      </c>
      <c r="DH178" s="145"/>
      <c r="DI178" s="145"/>
      <c r="DJ178" s="145"/>
      <c r="DK178" s="145"/>
      <c r="DL178" s="145"/>
      <c r="DM178" s="146"/>
      <c r="DN178" s="144">
        <v>0</v>
      </c>
      <c r="DO178" s="145"/>
      <c r="DP178" s="145"/>
      <c r="DQ178" s="145"/>
      <c r="DR178" s="145"/>
      <c r="DS178" s="145"/>
      <c r="DT178" s="146"/>
    </row>
    <row r="179" spans="1:124" s="19" customFormat="1" ht="29.25" customHeight="1">
      <c r="A179" s="321">
        <v>155</v>
      </c>
      <c r="B179" s="322"/>
      <c r="C179" s="323"/>
      <c r="D179" s="144" t="s">
        <v>386</v>
      </c>
      <c r="E179" s="145"/>
      <c r="F179" s="145"/>
      <c r="G179" s="145"/>
      <c r="H179" s="145"/>
      <c r="I179" s="145"/>
      <c r="J179" s="145"/>
      <c r="K179" s="145"/>
      <c r="L179" s="145"/>
      <c r="M179" s="145"/>
      <c r="N179" s="146"/>
      <c r="O179" s="309" t="s">
        <v>387</v>
      </c>
      <c r="P179" s="310"/>
      <c r="Q179" s="310"/>
      <c r="R179" s="310"/>
      <c r="S179" s="310"/>
      <c r="T179" s="310"/>
      <c r="U179" s="310"/>
      <c r="V179" s="310"/>
      <c r="W179" s="310"/>
      <c r="X179" s="310"/>
      <c r="Y179" s="311"/>
      <c r="Z179" s="312" t="s">
        <v>591</v>
      </c>
      <c r="AA179" s="313"/>
      <c r="AB179" s="313"/>
      <c r="AC179" s="313"/>
      <c r="AD179" s="313"/>
      <c r="AE179" s="313"/>
      <c r="AF179" s="313"/>
      <c r="AG179" s="313"/>
      <c r="AH179" s="313"/>
      <c r="AI179" s="313"/>
      <c r="AJ179" s="314"/>
      <c r="AK179" s="315" t="s">
        <v>770</v>
      </c>
      <c r="AL179" s="316"/>
      <c r="AM179" s="316"/>
      <c r="AN179" s="316"/>
      <c r="AO179" s="316"/>
      <c r="AP179" s="316"/>
      <c r="AQ179" s="317"/>
      <c r="AR179" s="144">
        <v>10</v>
      </c>
      <c r="AS179" s="145"/>
      <c r="AT179" s="145"/>
      <c r="AU179" s="145"/>
      <c r="AV179" s="145"/>
      <c r="AW179" s="146"/>
      <c r="AX179" s="318" t="s">
        <v>792</v>
      </c>
      <c r="AY179" s="319"/>
      <c r="AZ179" s="319"/>
      <c r="BA179" s="319"/>
      <c r="BB179" s="319"/>
      <c r="BC179" s="319"/>
      <c r="BD179" s="320"/>
      <c r="BE179" s="144">
        <v>0.4</v>
      </c>
      <c r="BF179" s="145"/>
      <c r="BG179" s="145"/>
      <c r="BH179" s="145"/>
      <c r="BI179" s="145"/>
      <c r="BJ179" s="145"/>
      <c r="BK179" s="146"/>
      <c r="BL179" s="74" t="s">
        <v>793</v>
      </c>
      <c r="BM179" s="144">
        <v>1</v>
      </c>
      <c r="BN179" s="145"/>
      <c r="BO179" s="145"/>
      <c r="BP179" s="145"/>
      <c r="BQ179" s="145"/>
      <c r="BR179" s="145"/>
      <c r="BS179" s="146"/>
      <c r="BT179" s="144">
        <v>0</v>
      </c>
      <c r="BU179" s="145"/>
      <c r="BV179" s="145"/>
      <c r="BW179" s="145"/>
      <c r="BX179" s="145"/>
      <c r="BY179" s="146"/>
      <c r="BZ179" s="144">
        <v>1</v>
      </c>
      <c r="CA179" s="145"/>
      <c r="CB179" s="145"/>
      <c r="CC179" s="145"/>
      <c r="CD179" s="145"/>
      <c r="CE179" s="146"/>
      <c r="CF179" s="144">
        <v>0</v>
      </c>
      <c r="CG179" s="145"/>
      <c r="CH179" s="145"/>
      <c r="CI179" s="145"/>
      <c r="CJ179" s="145"/>
      <c r="CK179" s="146"/>
      <c r="CL179" s="144">
        <v>0</v>
      </c>
      <c r="CM179" s="145"/>
      <c r="CN179" s="145"/>
      <c r="CO179" s="145"/>
      <c r="CP179" s="145"/>
      <c r="CQ179" s="145"/>
      <c r="CR179" s="146"/>
      <c r="CS179" s="144">
        <v>0</v>
      </c>
      <c r="CT179" s="145"/>
      <c r="CU179" s="145"/>
      <c r="CV179" s="145"/>
      <c r="CW179" s="145"/>
      <c r="CX179" s="145"/>
      <c r="CY179" s="146"/>
      <c r="CZ179" s="144">
        <v>0</v>
      </c>
      <c r="DA179" s="145"/>
      <c r="DB179" s="145"/>
      <c r="DC179" s="145"/>
      <c r="DD179" s="145"/>
      <c r="DE179" s="145"/>
      <c r="DF179" s="146"/>
      <c r="DG179" s="144">
        <v>1</v>
      </c>
      <c r="DH179" s="145"/>
      <c r="DI179" s="145"/>
      <c r="DJ179" s="145"/>
      <c r="DK179" s="145"/>
      <c r="DL179" s="145"/>
      <c r="DM179" s="146"/>
      <c r="DN179" s="144">
        <v>0</v>
      </c>
      <c r="DO179" s="145"/>
      <c r="DP179" s="145"/>
      <c r="DQ179" s="145"/>
      <c r="DR179" s="145"/>
      <c r="DS179" s="145"/>
      <c r="DT179" s="146"/>
    </row>
    <row r="180" spans="1:124" s="19" customFormat="1" ht="29.25" customHeight="1">
      <c r="A180" s="306">
        <v>156</v>
      </c>
      <c r="B180" s="307"/>
      <c r="C180" s="308"/>
      <c r="D180" s="144" t="s">
        <v>386</v>
      </c>
      <c r="E180" s="145"/>
      <c r="F180" s="145"/>
      <c r="G180" s="145"/>
      <c r="H180" s="145"/>
      <c r="I180" s="145"/>
      <c r="J180" s="145"/>
      <c r="K180" s="145"/>
      <c r="L180" s="145"/>
      <c r="M180" s="145"/>
      <c r="N180" s="146"/>
      <c r="O180" s="309" t="s">
        <v>387</v>
      </c>
      <c r="P180" s="310"/>
      <c r="Q180" s="310"/>
      <c r="R180" s="310"/>
      <c r="S180" s="310"/>
      <c r="T180" s="310"/>
      <c r="U180" s="310"/>
      <c r="V180" s="310"/>
      <c r="W180" s="310"/>
      <c r="X180" s="310"/>
      <c r="Y180" s="311"/>
      <c r="Z180" s="312" t="s">
        <v>591</v>
      </c>
      <c r="AA180" s="313"/>
      <c r="AB180" s="313"/>
      <c r="AC180" s="313"/>
      <c r="AD180" s="313"/>
      <c r="AE180" s="313"/>
      <c r="AF180" s="313"/>
      <c r="AG180" s="313"/>
      <c r="AH180" s="313"/>
      <c r="AI180" s="313"/>
      <c r="AJ180" s="314"/>
      <c r="AK180" s="315" t="s">
        <v>770</v>
      </c>
      <c r="AL180" s="316"/>
      <c r="AM180" s="316"/>
      <c r="AN180" s="316"/>
      <c r="AO180" s="316"/>
      <c r="AP180" s="316"/>
      <c r="AQ180" s="317"/>
      <c r="AR180" s="144">
        <v>10</v>
      </c>
      <c r="AS180" s="145"/>
      <c r="AT180" s="145"/>
      <c r="AU180" s="145"/>
      <c r="AV180" s="145"/>
      <c r="AW180" s="146"/>
      <c r="AX180" s="318" t="s">
        <v>794</v>
      </c>
      <c r="AY180" s="319"/>
      <c r="AZ180" s="319"/>
      <c r="BA180" s="319"/>
      <c r="BB180" s="319"/>
      <c r="BC180" s="319"/>
      <c r="BD180" s="320"/>
      <c r="BE180" s="144">
        <v>0.4</v>
      </c>
      <c r="BF180" s="145"/>
      <c r="BG180" s="145"/>
      <c r="BH180" s="145"/>
      <c r="BI180" s="145"/>
      <c r="BJ180" s="145"/>
      <c r="BK180" s="146"/>
      <c r="BL180" s="74" t="s">
        <v>795</v>
      </c>
      <c r="BM180" s="144">
        <v>1</v>
      </c>
      <c r="BN180" s="145"/>
      <c r="BO180" s="145"/>
      <c r="BP180" s="145"/>
      <c r="BQ180" s="145"/>
      <c r="BR180" s="145"/>
      <c r="BS180" s="146"/>
      <c r="BT180" s="144">
        <v>0</v>
      </c>
      <c r="BU180" s="145"/>
      <c r="BV180" s="145"/>
      <c r="BW180" s="145"/>
      <c r="BX180" s="145"/>
      <c r="BY180" s="146"/>
      <c r="BZ180" s="144">
        <v>0</v>
      </c>
      <c r="CA180" s="145"/>
      <c r="CB180" s="145"/>
      <c r="CC180" s="145"/>
      <c r="CD180" s="145"/>
      <c r="CE180" s="146"/>
      <c r="CF180" s="144">
        <v>1</v>
      </c>
      <c r="CG180" s="145"/>
      <c r="CH180" s="145"/>
      <c r="CI180" s="145"/>
      <c r="CJ180" s="145"/>
      <c r="CK180" s="146"/>
      <c r="CL180" s="144">
        <v>0</v>
      </c>
      <c r="CM180" s="145"/>
      <c r="CN180" s="145"/>
      <c r="CO180" s="145"/>
      <c r="CP180" s="145"/>
      <c r="CQ180" s="145"/>
      <c r="CR180" s="146"/>
      <c r="CS180" s="144">
        <v>0</v>
      </c>
      <c r="CT180" s="145"/>
      <c r="CU180" s="145"/>
      <c r="CV180" s="145"/>
      <c r="CW180" s="145"/>
      <c r="CX180" s="145"/>
      <c r="CY180" s="146"/>
      <c r="CZ180" s="144">
        <v>0</v>
      </c>
      <c r="DA180" s="145"/>
      <c r="DB180" s="145"/>
      <c r="DC180" s="145"/>
      <c r="DD180" s="145"/>
      <c r="DE180" s="145"/>
      <c r="DF180" s="146"/>
      <c r="DG180" s="144">
        <v>1</v>
      </c>
      <c r="DH180" s="145"/>
      <c r="DI180" s="145"/>
      <c r="DJ180" s="145"/>
      <c r="DK180" s="145"/>
      <c r="DL180" s="145"/>
      <c r="DM180" s="146"/>
      <c r="DN180" s="144">
        <v>0</v>
      </c>
      <c r="DO180" s="145"/>
      <c r="DP180" s="145"/>
      <c r="DQ180" s="145"/>
      <c r="DR180" s="145"/>
      <c r="DS180" s="145"/>
      <c r="DT180" s="146"/>
    </row>
    <row r="181" spans="1:124" s="19" customFormat="1" ht="29.25" customHeight="1">
      <c r="A181" s="306">
        <v>157</v>
      </c>
      <c r="B181" s="307"/>
      <c r="C181" s="308"/>
      <c r="D181" s="144" t="s">
        <v>386</v>
      </c>
      <c r="E181" s="145"/>
      <c r="F181" s="145"/>
      <c r="G181" s="145"/>
      <c r="H181" s="145"/>
      <c r="I181" s="145"/>
      <c r="J181" s="145"/>
      <c r="K181" s="145"/>
      <c r="L181" s="145"/>
      <c r="M181" s="145"/>
      <c r="N181" s="146"/>
      <c r="O181" s="309" t="s">
        <v>387</v>
      </c>
      <c r="P181" s="310"/>
      <c r="Q181" s="310"/>
      <c r="R181" s="310"/>
      <c r="S181" s="310"/>
      <c r="T181" s="310"/>
      <c r="U181" s="310"/>
      <c r="V181" s="310"/>
      <c r="W181" s="310"/>
      <c r="X181" s="310"/>
      <c r="Y181" s="311"/>
      <c r="Z181" s="312" t="s">
        <v>591</v>
      </c>
      <c r="AA181" s="313"/>
      <c r="AB181" s="313"/>
      <c r="AC181" s="313"/>
      <c r="AD181" s="313"/>
      <c r="AE181" s="313"/>
      <c r="AF181" s="313"/>
      <c r="AG181" s="313"/>
      <c r="AH181" s="313"/>
      <c r="AI181" s="313"/>
      <c r="AJ181" s="314"/>
      <c r="AK181" s="315" t="s">
        <v>665</v>
      </c>
      <c r="AL181" s="316"/>
      <c r="AM181" s="316"/>
      <c r="AN181" s="316"/>
      <c r="AO181" s="316"/>
      <c r="AP181" s="316"/>
      <c r="AQ181" s="317"/>
      <c r="AR181" s="144">
        <v>10</v>
      </c>
      <c r="AS181" s="145"/>
      <c r="AT181" s="145"/>
      <c r="AU181" s="145"/>
      <c r="AV181" s="145"/>
      <c r="AW181" s="146"/>
      <c r="AX181" s="318" t="s">
        <v>666</v>
      </c>
      <c r="AY181" s="319"/>
      <c r="AZ181" s="319"/>
      <c r="BA181" s="319"/>
      <c r="BB181" s="319"/>
      <c r="BC181" s="319"/>
      <c r="BD181" s="320"/>
      <c r="BE181" s="144">
        <v>0.4</v>
      </c>
      <c r="BF181" s="145"/>
      <c r="BG181" s="145"/>
      <c r="BH181" s="145"/>
      <c r="BI181" s="145"/>
      <c r="BJ181" s="145"/>
      <c r="BK181" s="146"/>
      <c r="BL181" s="74" t="s">
        <v>667</v>
      </c>
      <c r="BM181" s="144">
        <v>1</v>
      </c>
      <c r="BN181" s="145"/>
      <c r="BO181" s="145"/>
      <c r="BP181" s="145"/>
      <c r="BQ181" s="145"/>
      <c r="BR181" s="145"/>
      <c r="BS181" s="146"/>
      <c r="BT181" s="144">
        <v>0</v>
      </c>
      <c r="BU181" s="145"/>
      <c r="BV181" s="145"/>
      <c r="BW181" s="145"/>
      <c r="BX181" s="145"/>
      <c r="BY181" s="146"/>
      <c r="BZ181" s="144">
        <v>0</v>
      </c>
      <c r="CA181" s="145"/>
      <c r="CB181" s="145"/>
      <c r="CC181" s="145"/>
      <c r="CD181" s="145"/>
      <c r="CE181" s="146"/>
      <c r="CF181" s="144">
        <v>1</v>
      </c>
      <c r="CG181" s="145"/>
      <c r="CH181" s="145"/>
      <c r="CI181" s="145"/>
      <c r="CJ181" s="145"/>
      <c r="CK181" s="146"/>
      <c r="CL181" s="144">
        <v>0</v>
      </c>
      <c r="CM181" s="145"/>
      <c r="CN181" s="145"/>
      <c r="CO181" s="145"/>
      <c r="CP181" s="145"/>
      <c r="CQ181" s="145"/>
      <c r="CR181" s="146"/>
      <c r="CS181" s="144">
        <v>0</v>
      </c>
      <c r="CT181" s="145"/>
      <c r="CU181" s="145"/>
      <c r="CV181" s="145"/>
      <c r="CW181" s="145"/>
      <c r="CX181" s="145"/>
      <c r="CY181" s="146"/>
      <c r="CZ181" s="144">
        <v>0</v>
      </c>
      <c r="DA181" s="145"/>
      <c r="DB181" s="145"/>
      <c r="DC181" s="145"/>
      <c r="DD181" s="145"/>
      <c r="DE181" s="145"/>
      <c r="DF181" s="146"/>
      <c r="DG181" s="144">
        <v>1</v>
      </c>
      <c r="DH181" s="145"/>
      <c r="DI181" s="145"/>
      <c r="DJ181" s="145"/>
      <c r="DK181" s="145"/>
      <c r="DL181" s="145"/>
      <c r="DM181" s="146"/>
      <c r="DN181" s="144">
        <v>0</v>
      </c>
      <c r="DO181" s="145"/>
      <c r="DP181" s="145"/>
      <c r="DQ181" s="145"/>
      <c r="DR181" s="145"/>
      <c r="DS181" s="145"/>
      <c r="DT181" s="146"/>
    </row>
    <row r="182" spans="1:124" s="19" customFormat="1" ht="29.25" customHeight="1">
      <c r="A182" s="321">
        <v>158</v>
      </c>
      <c r="B182" s="322"/>
      <c r="C182" s="323"/>
      <c r="D182" s="144" t="s">
        <v>386</v>
      </c>
      <c r="E182" s="145"/>
      <c r="F182" s="145"/>
      <c r="G182" s="145"/>
      <c r="H182" s="145"/>
      <c r="I182" s="145"/>
      <c r="J182" s="145"/>
      <c r="K182" s="145"/>
      <c r="L182" s="145"/>
      <c r="M182" s="145"/>
      <c r="N182" s="146"/>
      <c r="O182" s="309" t="s">
        <v>387</v>
      </c>
      <c r="P182" s="310"/>
      <c r="Q182" s="310"/>
      <c r="R182" s="310"/>
      <c r="S182" s="310"/>
      <c r="T182" s="310"/>
      <c r="U182" s="310"/>
      <c r="V182" s="310"/>
      <c r="W182" s="310"/>
      <c r="X182" s="310"/>
      <c r="Y182" s="311"/>
      <c r="Z182" s="312" t="s">
        <v>591</v>
      </c>
      <c r="AA182" s="313"/>
      <c r="AB182" s="313"/>
      <c r="AC182" s="313"/>
      <c r="AD182" s="313"/>
      <c r="AE182" s="313"/>
      <c r="AF182" s="313"/>
      <c r="AG182" s="313"/>
      <c r="AH182" s="313"/>
      <c r="AI182" s="313"/>
      <c r="AJ182" s="314"/>
      <c r="AK182" s="315" t="s">
        <v>665</v>
      </c>
      <c r="AL182" s="316"/>
      <c r="AM182" s="316"/>
      <c r="AN182" s="316"/>
      <c r="AO182" s="316"/>
      <c r="AP182" s="316"/>
      <c r="AQ182" s="317"/>
      <c r="AR182" s="144">
        <v>10</v>
      </c>
      <c r="AS182" s="145"/>
      <c r="AT182" s="145"/>
      <c r="AU182" s="145"/>
      <c r="AV182" s="145"/>
      <c r="AW182" s="146"/>
      <c r="AX182" s="318" t="s">
        <v>668</v>
      </c>
      <c r="AY182" s="319"/>
      <c r="AZ182" s="319"/>
      <c r="BA182" s="319"/>
      <c r="BB182" s="319"/>
      <c r="BC182" s="319"/>
      <c r="BD182" s="320"/>
      <c r="BE182" s="144">
        <v>0.4</v>
      </c>
      <c r="BF182" s="145"/>
      <c r="BG182" s="145"/>
      <c r="BH182" s="145"/>
      <c r="BI182" s="145"/>
      <c r="BJ182" s="145"/>
      <c r="BK182" s="146"/>
      <c r="BL182" s="74" t="s">
        <v>669</v>
      </c>
      <c r="BM182" s="144">
        <v>1</v>
      </c>
      <c r="BN182" s="145"/>
      <c r="BO182" s="145"/>
      <c r="BP182" s="145"/>
      <c r="BQ182" s="145"/>
      <c r="BR182" s="145"/>
      <c r="BS182" s="146"/>
      <c r="BT182" s="144">
        <v>0</v>
      </c>
      <c r="BU182" s="145"/>
      <c r="BV182" s="145"/>
      <c r="BW182" s="145"/>
      <c r="BX182" s="145"/>
      <c r="BY182" s="146"/>
      <c r="BZ182" s="144">
        <v>0</v>
      </c>
      <c r="CA182" s="145"/>
      <c r="CB182" s="145"/>
      <c r="CC182" s="145"/>
      <c r="CD182" s="145"/>
      <c r="CE182" s="146"/>
      <c r="CF182" s="144">
        <v>1</v>
      </c>
      <c r="CG182" s="145"/>
      <c r="CH182" s="145"/>
      <c r="CI182" s="145"/>
      <c r="CJ182" s="145"/>
      <c r="CK182" s="146"/>
      <c r="CL182" s="144">
        <v>0</v>
      </c>
      <c r="CM182" s="145"/>
      <c r="CN182" s="145"/>
      <c r="CO182" s="145"/>
      <c r="CP182" s="145"/>
      <c r="CQ182" s="145"/>
      <c r="CR182" s="146"/>
      <c r="CS182" s="144">
        <v>0</v>
      </c>
      <c r="CT182" s="145"/>
      <c r="CU182" s="145"/>
      <c r="CV182" s="145"/>
      <c r="CW182" s="145"/>
      <c r="CX182" s="145"/>
      <c r="CY182" s="146"/>
      <c r="CZ182" s="144">
        <v>0</v>
      </c>
      <c r="DA182" s="145"/>
      <c r="DB182" s="145"/>
      <c r="DC182" s="145"/>
      <c r="DD182" s="145"/>
      <c r="DE182" s="145"/>
      <c r="DF182" s="146"/>
      <c r="DG182" s="144">
        <v>1</v>
      </c>
      <c r="DH182" s="145"/>
      <c r="DI182" s="145"/>
      <c r="DJ182" s="145"/>
      <c r="DK182" s="145"/>
      <c r="DL182" s="145"/>
      <c r="DM182" s="146"/>
      <c r="DN182" s="144">
        <v>0</v>
      </c>
      <c r="DO182" s="145"/>
      <c r="DP182" s="145"/>
      <c r="DQ182" s="145"/>
      <c r="DR182" s="145"/>
      <c r="DS182" s="145"/>
      <c r="DT182" s="146"/>
    </row>
    <row r="183" spans="1:124" s="19" customFormat="1" ht="29.25" customHeight="1">
      <c r="A183" s="306">
        <v>159</v>
      </c>
      <c r="B183" s="307"/>
      <c r="C183" s="308"/>
      <c r="D183" s="144" t="s">
        <v>386</v>
      </c>
      <c r="E183" s="145"/>
      <c r="F183" s="145"/>
      <c r="G183" s="145"/>
      <c r="H183" s="145"/>
      <c r="I183" s="145"/>
      <c r="J183" s="145"/>
      <c r="K183" s="145"/>
      <c r="L183" s="145"/>
      <c r="M183" s="145"/>
      <c r="N183" s="146"/>
      <c r="O183" s="309" t="s">
        <v>387</v>
      </c>
      <c r="P183" s="310"/>
      <c r="Q183" s="310"/>
      <c r="R183" s="310"/>
      <c r="S183" s="310"/>
      <c r="T183" s="310"/>
      <c r="U183" s="310"/>
      <c r="V183" s="310"/>
      <c r="W183" s="310"/>
      <c r="X183" s="310"/>
      <c r="Y183" s="311"/>
      <c r="Z183" s="312" t="s">
        <v>591</v>
      </c>
      <c r="AA183" s="313"/>
      <c r="AB183" s="313"/>
      <c r="AC183" s="313"/>
      <c r="AD183" s="313"/>
      <c r="AE183" s="313"/>
      <c r="AF183" s="313"/>
      <c r="AG183" s="313"/>
      <c r="AH183" s="313"/>
      <c r="AI183" s="313"/>
      <c r="AJ183" s="314"/>
      <c r="AK183" s="315" t="s">
        <v>665</v>
      </c>
      <c r="AL183" s="316"/>
      <c r="AM183" s="316"/>
      <c r="AN183" s="316"/>
      <c r="AO183" s="316"/>
      <c r="AP183" s="316"/>
      <c r="AQ183" s="317"/>
      <c r="AR183" s="144">
        <v>10</v>
      </c>
      <c r="AS183" s="145"/>
      <c r="AT183" s="145"/>
      <c r="AU183" s="145"/>
      <c r="AV183" s="145"/>
      <c r="AW183" s="146"/>
      <c r="AX183" s="318" t="s">
        <v>670</v>
      </c>
      <c r="AY183" s="319"/>
      <c r="AZ183" s="319"/>
      <c r="BA183" s="319"/>
      <c r="BB183" s="319"/>
      <c r="BC183" s="319"/>
      <c r="BD183" s="320"/>
      <c r="BE183" s="144">
        <v>0.4</v>
      </c>
      <c r="BF183" s="145"/>
      <c r="BG183" s="145"/>
      <c r="BH183" s="145"/>
      <c r="BI183" s="145"/>
      <c r="BJ183" s="145"/>
      <c r="BK183" s="146"/>
      <c r="BL183" s="74" t="s">
        <v>671</v>
      </c>
      <c r="BM183" s="144">
        <v>1</v>
      </c>
      <c r="BN183" s="145"/>
      <c r="BO183" s="145"/>
      <c r="BP183" s="145"/>
      <c r="BQ183" s="145"/>
      <c r="BR183" s="145"/>
      <c r="BS183" s="146"/>
      <c r="BT183" s="144">
        <v>0</v>
      </c>
      <c r="BU183" s="145"/>
      <c r="BV183" s="145"/>
      <c r="BW183" s="145"/>
      <c r="BX183" s="145"/>
      <c r="BY183" s="146"/>
      <c r="BZ183" s="144">
        <v>0</v>
      </c>
      <c r="CA183" s="145"/>
      <c r="CB183" s="145"/>
      <c r="CC183" s="145"/>
      <c r="CD183" s="145"/>
      <c r="CE183" s="146"/>
      <c r="CF183" s="144">
        <v>1</v>
      </c>
      <c r="CG183" s="145"/>
      <c r="CH183" s="145"/>
      <c r="CI183" s="145"/>
      <c r="CJ183" s="145"/>
      <c r="CK183" s="146"/>
      <c r="CL183" s="144">
        <v>0</v>
      </c>
      <c r="CM183" s="145"/>
      <c r="CN183" s="145"/>
      <c r="CO183" s="145"/>
      <c r="CP183" s="145"/>
      <c r="CQ183" s="145"/>
      <c r="CR183" s="146"/>
      <c r="CS183" s="144">
        <v>0</v>
      </c>
      <c r="CT183" s="145"/>
      <c r="CU183" s="145"/>
      <c r="CV183" s="145"/>
      <c r="CW183" s="145"/>
      <c r="CX183" s="145"/>
      <c r="CY183" s="146"/>
      <c r="CZ183" s="144">
        <v>0</v>
      </c>
      <c r="DA183" s="145"/>
      <c r="DB183" s="145"/>
      <c r="DC183" s="145"/>
      <c r="DD183" s="145"/>
      <c r="DE183" s="145"/>
      <c r="DF183" s="146"/>
      <c r="DG183" s="144">
        <v>1</v>
      </c>
      <c r="DH183" s="145"/>
      <c r="DI183" s="145"/>
      <c r="DJ183" s="145"/>
      <c r="DK183" s="145"/>
      <c r="DL183" s="145"/>
      <c r="DM183" s="146"/>
      <c r="DN183" s="144">
        <v>0</v>
      </c>
      <c r="DO183" s="145"/>
      <c r="DP183" s="145"/>
      <c r="DQ183" s="145"/>
      <c r="DR183" s="145"/>
      <c r="DS183" s="145"/>
      <c r="DT183" s="146"/>
    </row>
    <row r="184" spans="1:124" s="19" customFormat="1" ht="29.25" customHeight="1">
      <c r="A184" s="306">
        <v>160</v>
      </c>
      <c r="B184" s="307"/>
      <c r="C184" s="308"/>
      <c r="D184" s="144" t="s">
        <v>386</v>
      </c>
      <c r="E184" s="145"/>
      <c r="F184" s="145"/>
      <c r="G184" s="145"/>
      <c r="H184" s="145"/>
      <c r="I184" s="145"/>
      <c r="J184" s="145"/>
      <c r="K184" s="145"/>
      <c r="L184" s="145"/>
      <c r="M184" s="145"/>
      <c r="N184" s="146"/>
      <c r="O184" s="309" t="s">
        <v>387</v>
      </c>
      <c r="P184" s="310"/>
      <c r="Q184" s="310"/>
      <c r="R184" s="310"/>
      <c r="S184" s="310"/>
      <c r="T184" s="310"/>
      <c r="U184" s="310"/>
      <c r="V184" s="310"/>
      <c r="W184" s="310"/>
      <c r="X184" s="310"/>
      <c r="Y184" s="311"/>
      <c r="Z184" s="312" t="s">
        <v>805</v>
      </c>
      <c r="AA184" s="313"/>
      <c r="AB184" s="313"/>
      <c r="AC184" s="313"/>
      <c r="AD184" s="313"/>
      <c r="AE184" s="313"/>
      <c r="AF184" s="313"/>
      <c r="AG184" s="313"/>
      <c r="AH184" s="313"/>
      <c r="AI184" s="313"/>
      <c r="AJ184" s="314"/>
      <c r="AK184" s="315" t="s">
        <v>807</v>
      </c>
      <c r="AL184" s="316"/>
      <c r="AM184" s="316"/>
      <c r="AN184" s="316"/>
      <c r="AO184" s="316"/>
      <c r="AP184" s="316"/>
      <c r="AQ184" s="317"/>
      <c r="AR184" s="144">
        <v>10</v>
      </c>
      <c r="AS184" s="145"/>
      <c r="AT184" s="145"/>
      <c r="AU184" s="145"/>
      <c r="AV184" s="145"/>
      <c r="AW184" s="146"/>
      <c r="AX184" s="318" t="s">
        <v>808</v>
      </c>
      <c r="AY184" s="319"/>
      <c r="AZ184" s="319"/>
      <c r="BA184" s="319"/>
      <c r="BB184" s="319"/>
      <c r="BC184" s="319"/>
      <c r="BD184" s="320"/>
      <c r="BE184" s="144">
        <v>0.4</v>
      </c>
      <c r="BF184" s="145"/>
      <c r="BG184" s="145"/>
      <c r="BH184" s="145"/>
      <c r="BI184" s="145"/>
      <c r="BJ184" s="145"/>
      <c r="BK184" s="146"/>
      <c r="BL184" s="74" t="s">
        <v>809</v>
      </c>
      <c r="BM184" s="144">
        <v>20</v>
      </c>
      <c r="BN184" s="145"/>
      <c r="BO184" s="145"/>
      <c r="BP184" s="145"/>
      <c r="BQ184" s="145"/>
      <c r="BR184" s="145"/>
      <c r="BS184" s="146"/>
      <c r="BT184" s="144">
        <v>0</v>
      </c>
      <c r="BU184" s="145"/>
      <c r="BV184" s="145"/>
      <c r="BW184" s="145"/>
      <c r="BX184" s="145"/>
      <c r="BY184" s="146"/>
      <c r="BZ184" s="144">
        <v>0</v>
      </c>
      <c r="CA184" s="145"/>
      <c r="CB184" s="145"/>
      <c r="CC184" s="145"/>
      <c r="CD184" s="145"/>
      <c r="CE184" s="146"/>
      <c r="CF184" s="144">
        <v>20</v>
      </c>
      <c r="CG184" s="145"/>
      <c r="CH184" s="145"/>
      <c r="CI184" s="145"/>
      <c r="CJ184" s="145"/>
      <c r="CK184" s="146"/>
      <c r="CL184" s="144">
        <v>0</v>
      </c>
      <c r="CM184" s="145"/>
      <c r="CN184" s="145"/>
      <c r="CO184" s="145"/>
      <c r="CP184" s="145"/>
      <c r="CQ184" s="145"/>
      <c r="CR184" s="146"/>
      <c r="CS184" s="144">
        <v>0</v>
      </c>
      <c r="CT184" s="145"/>
      <c r="CU184" s="145"/>
      <c r="CV184" s="145"/>
      <c r="CW184" s="145"/>
      <c r="CX184" s="145"/>
      <c r="CY184" s="146"/>
      <c r="CZ184" s="144">
        <v>0</v>
      </c>
      <c r="DA184" s="145"/>
      <c r="DB184" s="145"/>
      <c r="DC184" s="145"/>
      <c r="DD184" s="145"/>
      <c r="DE184" s="145"/>
      <c r="DF184" s="146"/>
      <c r="DG184" s="144">
        <v>20</v>
      </c>
      <c r="DH184" s="145"/>
      <c r="DI184" s="145"/>
      <c r="DJ184" s="145"/>
      <c r="DK184" s="145"/>
      <c r="DL184" s="145"/>
      <c r="DM184" s="146"/>
      <c r="DN184" s="144">
        <v>0</v>
      </c>
      <c r="DO184" s="145"/>
      <c r="DP184" s="145"/>
      <c r="DQ184" s="145"/>
      <c r="DR184" s="145"/>
      <c r="DS184" s="145"/>
      <c r="DT184" s="146"/>
    </row>
    <row r="185" spans="1:124" s="19" customFormat="1" ht="29.25" customHeight="1">
      <c r="A185" s="321">
        <v>161</v>
      </c>
      <c r="B185" s="322"/>
      <c r="C185" s="323"/>
      <c r="D185" s="144" t="s">
        <v>386</v>
      </c>
      <c r="E185" s="145"/>
      <c r="F185" s="145"/>
      <c r="G185" s="145"/>
      <c r="H185" s="145"/>
      <c r="I185" s="145"/>
      <c r="J185" s="145"/>
      <c r="K185" s="145"/>
      <c r="L185" s="145"/>
      <c r="M185" s="145"/>
      <c r="N185" s="146"/>
      <c r="O185" s="309" t="s">
        <v>387</v>
      </c>
      <c r="P185" s="310"/>
      <c r="Q185" s="310"/>
      <c r="R185" s="310"/>
      <c r="S185" s="310"/>
      <c r="T185" s="310"/>
      <c r="U185" s="310"/>
      <c r="V185" s="310"/>
      <c r="W185" s="310"/>
      <c r="X185" s="310"/>
      <c r="Y185" s="311"/>
      <c r="Z185" s="312" t="s">
        <v>805</v>
      </c>
      <c r="AA185" s="313"/>
      <c r="AB185" s="313"/>
      <c r="AC185" s="313"/>
      <c r="AD185" s="313"/>
      <c r="AE185" s="313"/>
      <c r="AF185" s="313"/>
      <c r="AG185" s="313"/>
      <c r="AH185" s="313"/>
      <c r="AI185" s="313"/>
      <c r="AJ185" s="314"/>
      <c r="AK185" s="315" t="s">
        <v>807</v>
      </c>
      <c r="AL185" s="316"/>
      <c r="AM185" s="316"/>
      <c r="AN185" s="316"/>
      <c r="AO185" s="316"/>
      <c r="AP185" s="316"/>
      <c r="AQ185" s="317"/>
      <c r="AR185" s="144">
        <v>10</v>
      </c>
      <c r="AS185" s="145"/>
      <c r="AT185" s="145"/>
      <c r="AU185" s="145"/>
      <c r="AV185" s="145"/>
      <c r="AW185" s="146"/>
      <c r="AX185" s="318" t="s">
        <v>810</v>
      </c>
      <c r="AY185" s="319"/>
      <c r="AZ185" s="319"/>
      <c r="BA185" s="319"/>
      <c r="BB185" s="319"/>
      <c r="BC185" s="319"/>
      <c r="BD185" s="320"/>
      <c r="BE185" s="144">
        <v>0.4</v>
      </c>
      <c r="BF185" s="145"/>
      <c r="BG185" s="145"/>
      <c r="BH185" s="145"/>
      <c r="BI185" s="145"/>
      <c r="BJ185" s="145"/>
      <c r="BK185" s="146"/>
      <c r="BL185" s="74" t="s">
        <v>844</v>
      </c>
      <c r="BM185" s="144">
        <v>53</v>
      </c>
      <c r="BN185" s="145"/>
      <c r="BO185" s="145"/>
      <c r="BP185" s="145"/>
      <c r="BQ185" s="145"/>
      <c r="BR185" s="145"/>
      <c r="BS185" s="146"/>
      <c r="BT185" s="144">
        <v>0</v>
      </c>
      <c r="BU185" s="145"/>
      <c r="BV185" s="145"/>
      <c r="BW185" s="145"/>
      <c r="BX185" s="145"/>
      <c r="BY185" s="146"/>
      <c r="BZ185" s="144">
        <v>0</v>
      </c>
      <c r="CA185" s="145"/>
      <c r="CB185" s="145"/>
      <c r="CC185" s="145"/>
      <c r="CD185" s="145"/>
      <c r="CE185" s="146"/>
      <c r="CF185" s="144">
        <v>53</v>
      </c>
      <c r="CG185" s="145"/>
      <c r="CH185" s="145"/>
      <c r="CI185" s="145"/>
      <c r="CJ185" s="145"/>
      <c r="CK185" s="146"/>
      <c r="CL185" s="144">
        <v>0</v>
      </c>
      <c r="CM185" s="145"/>
      <c r="CN185" s="145"/>
      <c r="CO185" s="145"/>
      <c r="CP185" s="145"/>
      <c r="CQ185" s="145"/>
      <c r="CR185" s="146"/>
      <c r="CS185" s="144">
        <v>0</v>
      </c>
      <c r="CT185" s="145"/>
      <c r="CU185" s="145"/>
      <c r="CV185" s="145"/>
      <c r="CW185" s="145"/>
      <c r="CX185" s="145"/>
      <c r="CY185" s="146"/>
      <c r="CZ185" s="144">
        <v>0</v>
      </c>
      <c r="DA185" s="145"/>
      <c r="DB185" s="145"/>
      <c r="DC185" s="145"/>
      <c r="DD185" s="145"/>
      <c r="DE185" s="145"/>
      <c r="DF185" s="146"/>
      <c r="DG185" s="144">
        <v>53</v>
      </c>
      <c r="DH185" s="145"/>
      <c r="DI185" s="145"/>
      <c r="DJ185" s="145"/>
      <c r="DK185" s="145"/>
      <c r="DL185" s="145"/>
      <c r="DM185" s="146"/>
      <c r="DN185" s="144">
        <v>0</v>
      </c>
      <c r="DO185" s="145"/>
      <c r="DP185" s="145"/>
      <c r="DQ185" s="145"/>
      <c r="DR185" s="145"/>
      <c r="DS185" s="145"/>
      <c r="DT185" s="146"/>
    </row>
    <row r="186" spans="1:124" s="19" customFormat="1" ht="29.25" customHeight="1">
      <c r="A186" s="306">
        <v>162</v>
      </c>
      <c r="B186" s="307"/>
      <c r="C186" s="308"/>
      <c r="D186" s="144" t="s">
        <v>386</v>
      </c>
      <c r="E186" s="145"/>
      <c r="F186" s="145"/>
      <c r="G186" s="145"/>
      <c r="H186" s="145"/>
      <c r="I186" s="145"/>
      <c r="J186" s="145"/>
      <c r="K186" s="145"/>
      <c r="L186" s="145"/>
      <c r="M186" s="145"/>
      <c r="N186" s="146"/>
      <c r="O186" s="309" t="s">
        <v>387</v>
      </c>
      <c r="P186" s="310"/>
      <c r="Q186" s="310"/>
      <c r="R186" s="310"/>
      <c r="S186" s="310"/>
      <c r="T186" s="310"/>
      <c r="U186" s="310"/>
      <c r="V186" s="310"/>
      <c r="W186" s="310"/>
      <c r="X186" s="310"/>
      <c r="Y186" s="311"/>
      <c r="Z186" s="312" t="s">
        <v>805</v>
      </c>
      <c r="AA186" s="313"/>
      <c r="AB186" s="313"/>
      <c r="AC186" s="313"/>
      <c r="AD186" s="313"/>
      <c r="AE186" s="313"/>
      <c r="AF186" s="313"/>
      <c r="AG186" s="313"/>
      <c r="AH186" s="313"/>
      <c r="AI186" s="313"/>
      <c r="AJ186" s="314"/>
      <c r="AK186" s="315" t="s">
        <v>807</v>
      </c>
      <c r="AL186" s="316"/>
      <c r="AM186" s="316"/>
      <c r="AN186" s="316"/>
      <c r="AO186" s="316"/>
      <c r="AP186" s="316"/>
      <c r="AQ186" s="317"/>
      <c r="AR186" s="144">
        <v>10</v>
      </c>
      <c r="AS186" s="145"/>
      <c r="AT186" s="145"/>
      <c r="AU186" s="145"/>
      <c r="AV186" s="145"/>
      <c r="AW186" s="146"/>
      <c r="AX186" s="318" t="s">
        <v>811</v>
      </c>
      <c r="AY186" s="319"/>
      <c r="AZ186" s="319"/>
      <c r="BA186" s="319"/>
      <c r="BB186" s="319"/>
      <c r="BC186" s="319"/>
      <c r="BD186" s="320"/>
      <c r="BE186" s="144">
        <v>0.4</v>
      </c>
      <c r="BF186" s="145"/>
      <c r="BG186" s="145"/>
      <c r="BH186" s="145"/>
      <c r="BI186" s="145"/>
      <c r="BJ186" s="145"/>
      <c r="BK186" s="146"/>
      <c r="BL186" s="74" t="s">
        <v>812</v>
      </c>
      <c r="BM186" s="144">
        <v>1</v>
      </c>
      <c r="BN186" s="145"/>
      <c r="BO186" s="145"/>
      <c r="BP186" s="145"/>
      <c r="BQ186" s="145"/>
      <c r="BR186" s="145"/>
      <c r="BS186" s="146"/>
      <c r="BT186" s="144">
        <v>0</v>
      </c>
      <c r="BU186" s="145"/>
      <c r="BV186" s="145"/>
      <c r="BW186" s="145"/>
      <c r="BX186" s="145"/>
      <c r="BY186" s="146"/>
      <c r="BZ186" s="144">
        <v>0</v>
      </c>
      <c r="CA186" s="145"/>
      <c r="CB186" s="145"/>
      <c r="CC186" s="145"/>
      <c r="CD186" s="145"/>
      <c r="CE186" s="146"/>
      <c r="CF186" s="144">
        <v>1</v>
      </c>
      <c r="CG186" s="145"/>
      <c r="CH186" s="145"/>
      <c r="CI186" s="145"/>
      <c r="CJ186" s="145"/>
      <c r="CK186" s="146"/>
      <c r="CL186" s="144">
        <v>0</v>
      </c>
      <c r="CM186" s="145"/>
      <c r="CN186" s="145"/>
      <c r="CO186" s="145"/>
      <c r="CP186" s="145"/>
      <c r="CQ186" s="145"/>
      <c r="CR186" s="146"/>
      <c r="CS186" s="144">
        <v>0</v>
      </c>
      <c r="CT186" s="145"/>
      <c r="CU186" s="145"/>
      <c r="CV186" s="145"/>
      <c r="CW186" s="145"/>
      <c r="CX186" s="145"/>
      <c r="CY186" s="146"/>
      <c r="CZ186" s="144">
        <v>0</v>
      </c>
      <c r="DA186" s="145"/>
      <c r="DB186" s="145"/>
      <c r="DC186" s="145"/>
      <c r="DD186" s="145"/>
      <c r="DE186" s="145"/>
      <c r="DF186" s="146"/>
      <c r="DG186" s="144">
        <v>1</v>
      </c>
      <c r="DH186" s="145"/>
      <c r="DI186" s="145"/>
      <c r="DJ186" s="145"/>
      <c r="DK186" s="145"/>
      <c r="DL186" s="145"/>
      <c r="DM186" s="146"/>
      <c r="DN186" s="144">
        <v>0</v>
      </c>
      <c r="DO186" s="145"/>
      <c r="DP186" s="145"/>
      <c r="DQ186" s="145"/>
      <c r="DR186" s="145"/>
      <c r="DS186" s="145"/>
      <c r="DT186" s="146"/>
    </row>
    <row r="187" spans="1:124" s="19" customFormat="1" ht="29.25" customHeight="1">
      <c r="A187" s="306">
        <v>163</v>
      </c>
      <c r="B187" s="307"/>
      <c r="C187" s="308"/>
      <c r="D187" s="144" t="s">
        <v>386</v>
      </c>
      <c r="E187" s="145"/>
      <c r="F187" s="145"/>
      <c r="G187" s="145"/>
      <c r="H187" s="145"/>
      <c r="I187" s="145"/>
      <c r="J187" s="145"/>
      <c r="K187" s="145"/>
      <c r="L187" s="145"/>
      <c r="M187" s="145"/>
      <c r="N187" s="146"/>
      <c r="O187" s="309" t="s">
        <v>387</v>
      </c>
      <c r="P187" s="310"/>
      <c r="Q187" s="310"/>
      <c r="R187" s="310"/>
      <c r="S187" s="310"/>
      <c r="T187" s="310"/>
      <c r="U187" s="310"/>
      <c r="V187" s="310"/>
      <c r="W187" s="310"/>
      <c r="X187" s="310"/>
      <c r="Y187" s="311"/>
      <c r="Z187" s="312" t="s">
        <v>805</v>
      </c>
      <c r="AA187" s="313"/>
      <c r="AB187" s="313"/>
      <c r="AC187" s="313"/>
      <c r="AD187" s="313"/>
      <c r="AE187" s="313"/>
      <c r="AF187" s="313"/>
      <c r="AG187" s="313"/>
      <c r="AH187" s="313"/>
      <c r="AI187" s="313"/>
      <c r="AJ187" s="314"/>
      <c r="AK187" s="315" t="s">
        <v>807</v>
      </c>
      <c r="AL187" s="316"/>
      <c r="AM187" s="316"/>
      <c r="AN187" s="316"/>
      <c r="AO187" s="316"/>
      <c r="AP187" s="316"/>
      <c r="AQ187" s="317"/>
      <c r="AR187" s="144">
        <v>10</v>
      </c>
      <c r="AS187" s="145"/>
      <c r="AT187" s="145"/>
      <c r="AU187" s="145"/>
      <c r="AV187" s="145"/>
      <c r="AW187" s="146"/>
      <c r="AX187" s="318" t="s">
        <v>813</v>
      </c>
      <c r="AY187" s="319"/>
      <c r="AZ187" s="319"/>
      <c r="BA187" s="319"/>
      <c r="BB187" s="319"/>
      <c r="BC187" s="319"/>
      <c r="BD187" s="320"/>
      <c r="BE187" s="144">
        <v>0.4</v>
      </c>
      <c r="BF187" s="145"/>
      <c r="BG187" s="145"/>
      <c r="BH187" s="145"/>
      <c r="BI187" s="145"/>
      <c r="BJ187" s="145"/>
      <c r="BK187" s="146"/>
      <c r="BL187" s="74" t="s">
        <v>843</v>
      </c>
      <c r="BM187" s="144">
        <v>45</v>
      </c>
      <c r="BN187" s="145"/>
      <c r="BO187" s="145"/>
      <c r="BP187" s="145"/>
      <c r="BQ187" s="145"/>
      <c r="BR187" s="145"/>
      <c r="BS187" s="146"/>
      <c r="BT187" s="144">
        <v>0</v>
      </c>
      <c r="BU187" s="145"/>
      <c r="BV187" s="145"/>
      <c r="BW187" s="145"/>
      <c r="BX187" s="145"/>
      <c r="BY187" s="146"/>
      <c r="BZ187" s="144">
        <v>1</v>
      </c>
      <c r="CA187" s="145"/>
      <c r="CB187" s="145"/>
      <c r="CC187" s="145"/>
      <c r="CD187" s="145"/>
      <c r="CE187" s="146"/>
      <c r="CF187" s="144">
        <v>44</v>
      </c>
      <c r="CG187" s="145"/>
      <c r="CH187" s="145"/>
      <c r="CI187" s="145"/>
      <c r="CJ187" s="145"/>
      <c r="CK187" s="146"/>
      <c r="CL187" s="144">
        <v>0</v>
      </c>
      <c r="CM187" s="145"/>
      <c r="CN187" s="145"/>
      <c r="CO187" s="145"/>
      <c r="CP187" s="145"/>
      <c r="CQ187" s="145"/>
      <c r="CR187" s="146"/>
      <c r="CS187" s="144">
        <v>0</v>
      </c>
      <c r="CT187" s="145"/>
      <c r="CU187" s="145"/>
      <c r="CV187" s="145"/>
      <c r="CW187" s="145"/>
      <c r="CX187" s="145"/>
      <c r="CY187" s="146"/>
      <c r="CZ187" s="144">
        <v>0</v>
      </c>
      <c r="DA187" s="145"/>
      <c r="DB187" s="145"/>
      <c r="DC187" s="145"/>
      <c r="DD187" s="145"/>
      <c r="DE187" s="145"/>
      <c r="DF187" s="146"/>
      <c r="DG187" s="144">
        <v>45</v>
      </c>
      <c r="DH187" s="145"/>
      <c r="DI187" s="145"/>
      <c r="DJ187" s="145"/>
      <c r="DK187" s="145"/>
      <c r="DL187" s="145"/>
      <c r="DM187" s="146"/>
      <c r="DN187" s="144">
        <v>0</v>
      </c>
      <c r="DO187" s="145"/>
      <c r="DP187" s="145"/>
      <c r="DQ187" s="145"/>
      <c r="DR187" s="145"/>
      <c r="DS187" s="145"/>
      <c r="DT187" s="146"/>
    </row>
    <row r="188" spans="1:124" s="19" customFormat="1" ht="29.25" customHeight="1">
      <c r="A188" s="321">
        <v>164</v>
      </c>
      <c r="B188" s="322"/>
      <c r="C188" s="323"/>
      <c r="D188" s="144" t="s">
        <v>386</v>
      </c>
      <c r="E188" s="145"/>
      <c r="F188" s="145"/>
      <c r="G188" s="145"/>
      <c r="H188" s="145"/>
      <c r="I188" s="145"/>
      <c r="J188" s="145"/>
      <c r="K188" s="145"/>
      <c r="L188" s="145"/>
      <c r="M188" s="145"/>
      <c r="N188" s="146"/>
      <c r="O188" s="309" t="s">
        <v>387</v>
      </c>
      <c r="P188" s="310"/>
      <c r="Q188" s="310"/>
      <c r="R188" s="310"/>
      <c r="S188" s="310"/>
      <c r="T188" s="310"/>
      <c r="U188" s="310"/>
      <c r="V188" s="310"/>
      <c r="W188" s="310"/>
      <c r="X188" s="310"/>
      <c r="Y188" s="311"/>
      <c r="Z188" s="312" t="s">
        <v>800</v>
      </c>
      <c r="AA188" s="313"/>
      <c r="AB188" s="313"/>
      <c r="AC188" s="313"/>
      <c r="AD188" s="313"/>
      <c r="AE188" s="313"/>
      <c r="AF188" s="313"/>
      <c r="AG188" s="313"/>
      <c r="AH188" s="313"/>
      <c r="AI188" s="313"/>
      <c r="AJ188" s="314"/>
      <c r="AK188" s="315" t="s">
        <v>814</v>
      </c>
      <c r="AL188" s="316"/>
      <c r="AM188" s="316"/>
      <c r="AN188" s="316"/>
      <c r="AO188" s="316"/>
      <c r="AP188" s="316"/>
      <c r="AQ188" s="317"/>
      <c r="AR188" s="144">
        <v>10</v>
      </c>
      <c r="AS188" s="145"/>
      <c r="AT188" s="145"/>
      <c r="AU188" s="145"/>
      <c r="AV188" s="145"/>
      <c r="AW188" s="146"/>
      <c r="AX188" s="318" t="s">
        <v>815</v>
      </c>
      <c r="AY188" s="319"/>
      <c r="AZ188" s="319"/>
      <c r="BA188" s="319"/>
      <c r="BB188" s="319"/>
      <c r="BC188" s="319"/>
      <c r="BD188" s="320"/>
      <c r="BE188" s="144">
        <v>0.4</v>
      </c>
      <c r="BF188" s="145"/>
      <c r="BG188" s="145"/>
      <c r="BH188" s="145"/>
      <c r="BI188" s="145"/>
      <c r="BJ188" s="145"/>
      <c r="BK188" s="146"/>
      <c r="BL188" s="74" t="s">
        <v>845</v>
      </c>
      <c r="BM188" s="144">
        <v>64</v>
      </c>
      <c r="BN188" s="145"/>
      <c r="BO188" s="145"/>
      <c r="BP188" s="145"/>
      <c r="BQ188" s="145"/>
      <c r="BR188" s="145"/>
      <c r="BS188" s="146"/>
      <c r="BT188" s="144">
        <v>0</v>
      </c>
      <c r="BU188" s="145"/>
      <c r="BV188" s="145"/>
      <c r="BW188" s="145"/>
      <c r="BX188" s="145"/>
      <c r="BY188" s="146"/>
      <c r="BZ188" s="144">
        <v>1</v>
      </c>
      <c r="CA188" s="145"/>
      <c r="CB188" s="145"/>
      <c r="CC188" s="145"/>
      <c r="CD188" s="145"/>
      <c r="CE188" s="146"/>
      <c r="CF188" s="144">
        <v>63</v>
      </c>
      <c r="CG188" s="145"/>
      <c r="CH188" s="145"/>
      <c r="CI188" s="145"/>
      <c r="CJ188" s="145"/>
      <c r="CK188" s="146"/>
      <c r="CL188" s="144">
        <v>0</v>
      </c>
      <c r="CM188" s="145"/>
      <c r="CN188" s="145"/>
      <c r="CO188" s="145"/>
      <c r="CP188" s="145"/>
      <c r="CQ188" s="145"/>
      <c r="CR188" s="146"/>
      <c r="CS188" s="144">
        <v>0</v>
      </c>
      <c r="CT188" s="145"/>
      <c r="CU188" s="145"/>
      <c r="CV188" s="145"/>
      <c r="CW188" s="145"/>
      <c r="CX188" s="145"/>
      <c r="CY188" s="146"/>
      <c r="CZ188" s="144">
        <v>0</v>
      </c>
      <c r="DA188" s="145"/>
      <c r="DB188" s="145"/>
      <c r="DC188" s="145"/>
      <c r="DD188" s="145"/>
      <c r="DE188" s="145"/>
      <c r="DF188" s="146"/>
      <c r="DG188" s="144">
        <v>64</v>
      </c>
      <c r="DH188" s="145"/>
      <c r="DI188" s="145"/>
      <c r="DJ188" s="145"/>
      <c r="DK188" s="145"/>
      <c r="DL188" s="145"/>
      <c r="DM188" s="146"/>
      <c r="DN188" s="144">
        <v>0</v>
      </c>
      <c r="DO188" s="145"/>
      <c r="DP188" s="145"/>
      <c r="DQ188" s="145"/>
      <c r="DR188" s="145"/>
      <c r="DS188" s="145"/>
      <c r="DT188" s="146"/>
    </row>
    <row r="189" spans="1:124" s="19" customFormat="1" ht="29.25" customHeight="1">
      <c r="A189" s="306">
        <v>165</v>
      </c>
      <c r="B189" s="307"/>
      <c r="C189" s="308"/>
      <c r="D189" s="144" t="s">
        <v>386</v>
      </c>
      <c r="E189" s="145"/>
      <c r="F189" s="145"/>
      <c r="G189" s="145"/>
      <c r="H189" s="145"/>
      <c r="I189" s="145"/>
      <c r="J189" s="145"/>
      <c r="K189" s="145"/>
      <c r="L189" s="145"/>
      <c r="M189" s="145"/>
      <c r="N189" s="146"/>
      <c r="O189" s="309" t="s">
        <v>387</v>
      </c>
      <c r="P189" s="310"/>
      <c r="Q189" s="310"/>
      <c r="R189" s="310"/>
      <c r="S189" s="310"/>
      <c r="T189" s="310"/>
      <c r="U189" s="310"/>
      <c r="V189" s="310"/>
      <c r="W189" s="310"/>
      <c r="X189" s="310"/>
      <c r="Y189" s="311"/>
      <c r="Z189" s="312" t="s">
        <v>800</v>
      </c>
      <c r="AA189" s="313"/>
      <c r="AB189" s="313"/>
      <c r="AC189" s="313"/>
      <c r="AD189" s="313"/>
      <c r="AE189" s="313"/>
      <c r="AF189" s="313"/>
      <c r="AG189" s="313"/>
      <c r="AH189" s="313"/>
      <c r="AI189" s="313"/>
      <c r="AJ189" s="314"/>
      <c r="AK189" s="315" t="s">
        <v>814</v>
      </c>
      <c r="AL189" s="316"/>
      <c r="AM189" s="316"/>
      <c r="AN189" s="316"/>
      <c r="AO189" s="316"/>
      <c r="AP189" s="316"/>
      <c r="AQ189" s="317"/>
      <c r="AR189" s="144">
        <v>10</v>
      </c>
      <c r="AS189" s="145"/>
      <c r="AT189" s="145"/>
      <c r="AU189" s="145"/>
      <c r="AV189" s="145"/>
      <c r="AW189" s="146"/>
      <c r="AX189" s="318" t="s">
        <v>816</v>
      </c>
      <c r="AY189" s="319"/>
      <c r="AZ189" s="319"/>
      <c r="BA189" s="319"/>
      <c r="BB189" s="319"/>
      <c r="BC189" s="319"/>
      <c r="BD189" s="320"/>
      <c r="BE189" s="144">
        <v>0.4</v>
      </c>
      <c r="BF189" s="145"/>
      <c r="BG189" s="145"/>
      <c r="BH189" s="145"/>
      <c r="BI189" s="145"/>
      <c r="BJ189" s="145"/>
      <c r="BK189" s="146"/>
      <c r="BL189" s="74" t="s">
        <v>817</v>
      </c>
      <c r="BM189" s="144">
        <v>17</v>
      </c>
      <c r="BN189" s="145"/>
      <c r="BO189" s="145"/>
      <c r="BP189" s="145"/>
      <c r="BQ189" s="145"/>
      <c r="BR189" s="145"/>
      <c r="BS189" s="146"/>
      <c r="BT189" s="144">
        <v>0</v>
      </c>
      <c r="BU189" s="145"/>
      <c r="BV189" s="145"/>
      <c r="BW189" s="145"/>
      <c r="BX189" s="145"/>
      <c r="BY189" s="146"/>
      <c r="BZ189" s="144">
        <v>0</v>
      </c>
      <c r="CA189" s="145"/>
      <c r="CB189" s="145"/>
      <c r="CC189" s="145"/>
      <c r="CD189" s="145"/>
      <c r="CE189" s="146"/>
      <c r="CF189" s="144">
        <v>17</v>
      </c>
      <c r="CG189" s="145"/>
      <c r="CH189" s="145"/>
      <c r="CI189" s="145"/>
      <c r="CJ189" s="145"/>
      <c r="CK189" s="146"/>
      <c r="CL189" s="144">
        <v>0</v>
      </c>
      <c r="CM189" s="145"/>
      <c r="CN189" s="145"/>
      <c r="CO189" s="145"/>
      <c r="CP189" s="145"/>
      <c r="CQ189" s="145"/>
      <c r="CR189" s="146"/>
      <c r="CS189" s="144">
        <v>0</v>
      </c>
      <c r="CT189" s="145"/>
      <c r="CU189" s="145"/>
      <c r="CV189" s="145"/>
      <c r="CW189" s="145"/>
      <c r="CX189" s="145"/>
      <c r="CY189" s="146"/>
      <c r="CZ189" s="144">
        <v>0</v>
      </c>
      <c r="DA189" s="145"/>
      <c r="DB189" s="145"/>
      <c r="DC189" s="145"/>
      <c r="DD189" s="145"/>
      <c r="DE189" s="145"/>
      <c r="DF189" s="146"/>
      <c r="DG189" s="144">
        <v>17</v>
      </c>
      <c r="DH189" s="145"/>
      <c r="DI189" s="145"/>
      <c r="DJ189" s="145"/>
      <c r="DK189" s="145"/>
      <c r="DL189" s="145"/>
      <c r="DM189" s="146"/>
      <c r="DN189" s="144">
        <v>0</v>
      </c>
      <c r="DO189" s="145"/>
      <c r="DP189" s="145"/>
      <c r="DQ189" s="145"/>
      <c r="DR189" s="145"/>
      <c r="DS189" s="145"/>
      <c r="DT189" s="146"/>
    </row>
    <row r="190" spans="1:124" s="19" customFormat="1" ht="29.25" customHeight="1">
      <c r="A190" s="306">
        <v>166</v>
      </c>
      <c r="B190" s="307"/>
      <c r="C190" s="308"/>
      <c r="D190" s="144" t="s">
        <v>386</v>
      </c>
      <c r="E190" s="145"/>
      <c r="F190" s="145"/>
      <c r="G190" s="145"/>
      <c r="H190" s="145"/>
      <c r="I190" s="145"/>
      <c r="J190" s="145"/>
      <c r="K190" s="145"/>
      <c r="L190" s="145"/>
      <c r="M190" s="145"/>
      <c r="N190" s="146"/>
      <c r="O190" s="309" t="s">
        <v>387</v>
      </c>
      <c r="P190" s="310"/>
      <c r="Q190" s="310"/>
      <c r="R190" s="310"/>
      <c r="S190" s="310"/>
      <c r="T190" s="310"/>
      <c r="U190" s="310"/>
      <c r="V190" s="310"/>
      <c r="W190" s="310"/>
      <c r="X190" s="310"/>
      <c r="Y190" s="311"/>
      <c r="Z190" s="312" t="s">
        <v>800</v>
      </c>
      <c r="AA190" s="313"/>
      <c r="AB190" s="313"/>
      <c r="AC190" s="313"/>
      <c r="AD190" s="313"/>
      <c r="AE190" s="313"/>
      <c r="AF190" s="313"/>
      <c r="AG190" s="313"/>
      <c r="AH190" s="313"/>
      <c r="AI190" s="313"/>
      <c r="AJ190" s="314"/>
      <c r="AK190" s="315" t="s">
        <v>814</v>
      </c>
      <c r="AL190" s="316"/>
      <c r="AM190" s="316"/>
      <c r="AN190" s="316"/>
      <c r="AO190" s="316"/>
      <c r="AP190" s="316"/>
      <c r="AQ190" s="317"/>
      <c r="AR190" s="144">
        <v>10</v>
      </c>
      <c r="AS190" s="145"/>
      <c r="AT190" s="145"/>
      <c r="AU190" s="145"/>
      <c r="AV190" s="145"/>
      <c r="AW190" s="146"/>
      <c r="AX190" s="318" t="s">
        <v>818</v>
      </c>
      <c r="AY190" s="319"/>
      <c r="AZ190" s="319"/>
      <c r="BA190" s="319"/>
      <c r="BB190" s="319"/>
      <c r="BC190" s="319"/>
      <c r="BD190" s="320"/>
      <c r="BE190" s="144">
        <v>0.4</v>
      </c>
      <c r="BF190" s="145"/>
      <c r="BG190" s="145"/>
      <c r="BH190" s="145"/>
      <c r="BI190" s="145"/>
      <c r="BJ190" s="145"/>
      <c r="BK190" s="146"/>
      <c r="BL190" s="74" t="s">
        <v>819</v>
      </c>
      <c r="BM190" s="144">
        <v>10</v>
      </c>
      <c r="BN190" s="145"/>
      <c r="BO190" s="145"/>
      <c r="BP190" s="145"/>
      <c r="BQ190" s="145"/>
      <c r="BR190" s="145"/>
      <c r="BS190" s="146"/>
      <c r="BT190" s="144">
        <v>0</v>
      </c>
      <c r="BU190" s="145"/>
      <c r="BV190" s="145"/>
      <c r="BW190" s="145"/>
      <c r="BX190" s="145"/>
      <c r="BY190" s="146"/>
      <c r="BZ190" s="144">
        <v>0</v>
      </c>
      <c r="CA190" s="145"/>
      <c r="CB190" s="145"/>
      <c r="CC190" s="145"/>
      <c r="CD190" s="145"/>
      <c r="CE190" s="146"/>
      <c r="CF190" s="144">
        <v>10</v>
      </c>
      <c r="CG190" s="145"/>
      <c r="CH190" s="145"/>
      <c r="CI190" s="145"/>
      <c r="CJ190" s="145"/>
      <c r="CK190" s="146"/>
      <c r="CL190" s="144">
        <v>0</v>
      </c>
      <c r="CM190" s="145"/>
      <c r="CN190" s="145"/>
      <c r="CO190" s="145"/>
      <c r="CP190" s="145"/>
      <c r="CQ190" s="145"/>
      <c r="CR190" s="146"/>
      <c r="CS190" s="144">
        <v>0</v>
      </c>
      <c r="CT190" s="145"/>
      <c r="CU190" s="145"/>
      <c r="CV190" s="145"/>
      <c r="CW190" s="145"/>
      <c r="CX190" s="145"/>
      <c r="CY190" s="146"/>
      <c r="CZ190" s="144">
        <v>0</v>
      </c>
      <c r="DA190" s="145"/>
      <c r="DB190" s="145"/>
      <c r="DC190" s="145"/>
      <c r="DD190" s="145"/>
      <c r="DE190" s="145"/>
      <c r="DF190" s="146"/>
      <c r="DG190" s="144">
        <v>10</v>
      </c>
      <c r="DH190" s="145"/>
      <c r="DI190" s="145"/>
      <c r="DJ190" s="145"/>
      <c r="DK190" s="145"/>
      <c r="DL190" s="145"/>
      <c r="DM190" s="146"/>
      <c r="DN190" s="144">
        <v>0</v>
      </c>
      <c r="DO190" s="145"/>
      <c r="DP190" s="145"/>
      <c r="DQ190" s="145"/>
      <c r="DR190" s="145"/>
      <c r="DS190" s="145"/>
      <c r="DT190" s="146"/>
    </row>
    <row r="191" spans="1:124" s="19" customFormat="1" ht="29.25" customHeight="1">
      <c r="A191" s="321">
        <v>167</v>
      </c>
      <c r="B191" s="322"/>
      <c r="C191" s="323"/>
      <c r="D191" s="144" t="s">
        <v>386</v>
      </c>
      <c r="E191" s="145"/>
      <c r="F191" s="145"/>
      <c r="G191" s="145"/>
      <c r="H191" s="145"/>
      <c r="I191" s="145"/>
      <c r="J191" s="145"/>
      <c r="K191" s="145"/>
      <c r="L191" s="145"/>
      <c r="M191" s="145"/>
      <c r="N191" s="146"/>
      <c r="O191" s="309" t="s">
        <v>387</v>
      </c>
      <c r="P191" s="310"/>
      <c r="Q191" s="310"/>
      <c r="R191" s="310"/>
      <c r="S191" s="310"/>
      <c r="T191" s="310"/>
      <c r="U191" s="310"/>
      <c r="V191" s="310"/>
      <c r="W191" s="310"/>
      <c r="X191" s="310"/>
      <c r="Y191" s="311"/>
      <c r="Z191" s="312" t="s">
        <v>800</v>
      </c>
      <c r="AA191" s="313"/>
      <c r="AB191" s="313"/>
      <c r="AC191" s="313"/>
      <c r="AD191" s="313"/>
      <c r="AE191" s="313"/>
      <c r="AF191" s="313"/>
      <c r="AG191" s="313"/>
      <c r="AH191" s="313"/>
      <c r="AI191" s="313"/>
      <c r="AJ191" s="314"/>
      <c r="AK191" s="315" t="s">
        <v>814</v>
      </c>
      <c r="AL191" s="316"/>
      <c r="AM191" s="316"/>
      <c r="AN191" s="316"/>
      <c r="AO191" s="316"/>
      <c r="AP191" s="316"/>
      <c r="AQ191" s="317"/>
      <c r="AR191" s="144">
        <v>10</v>
      </c>
      <c r="AS191" s="145"/>
      <c r="AT191" s="145"/>
      <c r="AU191" s="145"/>
      <c r="AV191" s="145"/>
      <c r="AW191" s="146"/>
      <c r="AX191" s="318" t="s">
        <v>820</v>
      </c>
      <c r="AY191" s="319"/>
      <c r="AZ191" s="319"/>
      <c r="BA191" s="319"/>
      <c r="BB191" s="319"/>
      <c r="BC191" s="319"/>
      <c r="BD191" s="320"/>
      <c r="BE191" s="144">
        <v>0.4</v>
      </c>
      <c r="BF191" s="145"/>
      <c r="BG191" s="145"/>
      <c r="BH191" s="145"/>
      <c r="BI191" s="145"/>
      <c r="BJ191" s="145"/>
      <c r="BK191" s="146"/>
      <c r="BL191" s="74" t="s">
        <v>821</v>
      </c>
      <c r="BM191" s="144">
        <v>24</v>
      </c>
      <c r="BN191" s="145"/>
      <c r="BO191" s="145"/>
      <c r="BP191" s="145"/>
      <c r="BQ191" s="145"/>
      <c r="BR191" s="145"/>
      <c r="BS191" s="146"/>
      <c r="BT191" s="144">
        <v>0</v>
      </c>
      <c r="BU191" s="145"/>
      <c r="BV191" s="145"/>
      <c r="BW191" s="145"/>
      <c r="BX191" s="145"/>
      <c r="BY191" s="146"/>
      <c r="BZ191" s="144">
        <v>0</v>
      </c>
      <c r="CA191" s="145"/>
      <c r="CB191" s="145"/>
      <c r="CC191" s="145"/>
      <c r="CD191" s="145"/>
      <c r="CE191" s="146"/>
      <c r="CF191" s="144">
        <v>24</v>
      </c>
      <c r="CG191" s="145"/>
      <c r="CH191" s="145"/>
      <c r="CI191" s="145"/>
      <c r="CJ191" s="145"/>
      <c r="CK191" s="146"/>
      <c r="CL191" s="144">
        <v>0</v>
      </c>
      <c r="CM191" s="145"/>
      <c r="CN191" s="145"/>
      <c r="CO191" s="145"/>
      <c r="CP191" s="145"/>
      <c r="CQ191" s="145"/>
      <c r="CR191" s="146"/>
      <c r="CS191" s="144">
        <v>0</v>
      </c>
      <c r="CT191" s="145"/>
      <c r="CU191" s="145"/>
      <c r="CV191" s="145"/>
      <c r="CW191" s="145"/>
      <c r="CX191" s="145"/>
      <c r="CY191" s="146"/>
      <c r="CZ191" s="144">
        <v>0</v>
      </c>
      <c r="DA191" s="145"/>
      <c r="DB191" s="145"/>
      <c r="DC191" s="145"/>
      <c r="DD191" s="145"/>
      <c r="DE191" s="145"/>
      <c r="DF191" s="146"/>
      <c r="DG191" s="144">
        <v>24</v>
      </c>
      <c r="DH191" s="145"/>
      <c r="DI191" s="145"/>
      <c r="DJ191" s="145"/>
      <c r="DK191" s="145"/>
      <c r="DL191" s="145"/>
      <c r="DM191" s="146"/>
      <c r="DN191" s="144">
        <v>0</v>
      </c>
      <c r="DO191" s="145"/>
      <c r="DP191" s="145"/>
      <c r="DQ191" s="145"/>
      <c r="DR191" s="145"/>
      <c r="DS191" s="145"/>
      <c r="DT191" s="146"/>
    </row>
    <row r="192" spans="1:124" s="19" customFormat="1" ht="29.25" customHeight="1">
      <c r="A192" s="306">
        <v>168</v>
      </c>
      <c r="B192" s="307"/>
      <c r="C192" s="308"/>
      <c r="D192" s="144" t="s">
        <v>386</v>
      </c>
      <c r="E192" s="145"/>
      <c r="F192" s="145"/>
      <c r="G192" s="145"/>
      <c r="H192" s="145"/>
      <c r="I192" s="145"/>
      <c r="J192" s="145"/>
      <c r="K192" s="145"/>
      <c r="L192" s="145"/>
      <c r="M192" s="145"/>
      <c r="N192" s="146"/>
      <c r="O192" s="309" t="s">
        <v>387</v>
      </c>
      <c r="P192" s="310"/>
      <c r="Q192" s="310"/>
      <c r="R192" s="310"/>
      <c r="S192" s="310"/>
      <c r="T192" s="310"/>
      <c r="U192" s="310"/>
      <c r="V192" s="310"/>
      <c r="W192" s="310"/>
      <c r="X192" s="310"/>
      <c r="Y192" s="311"/>
      <c r="Z192" s="312" t="s">
        <v>805</v>
      </c>
      <c r="AA192" s="313"/>
      <c r="AB192" s="313"/>
      <c r="AC192" s="313"/>
      <c r="AD192" s="313"/>
      <c r="AE192" s="313"/>
      <c r="AF192" s="313"/>
      <c r="AG192" s="313"/>
      <c r="AH192" s="313"/>
      <c r="AI192" s="313"/>
      <c r="AJ192" s="314"/>
      <c r="AK192" s="315" t="s">
        <v>822</v>
      </c>
      <c r="AL192" s="316"/>
      <c r="AM192" s="316"/>
      <c r="AN192" s="316"/>
      <c r="AO192" s="316"/>
      <c r="AP192" s="316"/>
      <c r="AQ192" s="317"/>
      <c r="AR192" s="144">
        <v>10</v>
      </c>
      <c r="AS192" s="145"/>
      <c r="AT192" s="145"/>
      <c r="AU192" s="145"/>
      <c r="AV192" s="145"/>
      <c r="AW192" s="146"/>
      <c r="AX192" s="318" t="s">
        <v>823</v>
      </c>
      <c r="AY192" s="319"/>
      <c r="AZ192" s="319"/>
      <c r="BA192" s="319"/>
      <c r="BB192" s="319"/>
      <c r="BC192" s="319"/>
      <c r="BD192" s="320"/>
      <c r="BE192" s="144">
        <v>0.4</v>
      </c>
      <c r="BF192" s="145"/>
      <c r="BG192" s="145"/>
      <c r="BH192" s="145"/>
      <c r="BI192" s="145"/>
      <c r="BJ192" s="145"/>
      <c r="BK192" s="146"/>
      <c r="BL192" s="74" t="s">
        <v>824</v>
      </c>
      <c r="BM192" s="144">
        <v>46</v>
      </c>
      <c r="BN192" s="145"/>
      <c r="BO192" s="145"/>
      <c r="BP192" s="145"/>
      <c r="BQ192" s="145"/>
      <c r="BR192" s="145"/>
      <c r="BS192" s="146"/>
      <c r="BT192" s="144">
        <v>0</v>
      </c>
      <c r="BU192" s="145"/>
      <c r="BV192" s="145"/>
      <c r="BW192" s="145"/>
      <c r="BX192" s="145"/>
      <c r="BY192" s="146"/>
      <c r="BZ192" s="144">
        <v>0</v>
      </c>
      <c r="CA192" s="145"/>
      <c r="CB192" s="145"/>
      <c r="CC192" s="145"/>
      <c r="CD192" s="145"/>
      <c r="CE192" s="146"/>
      <c r="CF192" s="144">
        <v>46</v>
      </c>
      <c r="CG192" s="145"/>
      <c r="CH192" s="145"/>
      <c r="CI192" s="145"/>
      <c r="CJ192" s="145"/>
      <c r="CK192" s="146"/>
      <c r="CL192" s="144">
        <v>0</v>
      </c>
      <c r="CM192" s="145"/>
      <c r="CN192" s="145"/>
      <c r="CO192" s="145"/>
      <c r="CP192" s="145"/>
      <c r="CQ192" s="145"/>
      <c r="CR192" s="146"/>
      <c r="CS192" s="144">
        <v>0</v>
      </c>
      <c r="CT192" s="145"/>
      <c r="CU192" s="145"/>
      <c r="CV192" s="145"/>
      <c r="CW192" s="145"/>
      <c r="CX192" s="145"/>
      <c r="CY192" s="146"/>
      <c r="CZ192" s="144">
        <v>0</v>
      </c>
      <c r="DA192" s="145"/>
      <c r="DB192" s="145"/>
      <c r="DC192" s="145"/>
      <c r="DD192" s="145"/>
      <c r="DE192" s="145"/>
      <c r="DF192" s="146"/>
      <c r="DG192" s="144">
        <v>46</v>
      </c>
      <c r="DH192" s="145"/>
      <c r="DI192" s="145"/>
      <c r="DJ192" s="145"/>
      <c r="DK192" s="145"/>
      <c r="DL192" s="145"/>
      <c r="DM192" s="146"/>
      <c r="DN192" s="144">
        <v>0</v>
      </c>
      <c r="DO192" s="145"/>
      <c r="DP192" s="145"/>
      <c r="DQ192" s="145"/>
      <c r="DR192" s="145"/>
      <c r="DS192" s="145"/>
      <c r="DT192" s="146"/>
    </row>
    <row r="193" spans="1:124" s="19" customFormat="1" ht="29.25" customHeight="1">
      <c r="A193" s="306">
        <v>169</v>
      </c>
      <c r="B193" s="307"/>
      <c r="C193" s="308"/>
      <c r="D193" s="144" t="s">
        <v>386</v>
      </c>
      <c r="E193" s="145"/>
      <c r="F193" s="145"/>
      <c r="G193" s="145"/>
      <c r="H193" s="145"/>
      <c r="I193" s="145"/>
      <c r="J193" s="145"/>
      <c r="K193" s="145"/>
      <c r="L193" s="145"/>
      <c r="M193" s="145"/>
      <c r="N193" s="146"/>
      <c r="O193" s="309" t="s">
        <v>387</v>
      </c>
      <c r="P193" s="310"/>
      <c r="Q193" s="310"/>
      <c r="R193" s="310"/>
      <c r="S193" s="310"/>
      <c r="T193" s="310"/>
      <c r="U193" s="310"/>
      <c r="V193" s="310"/>
      <c r="W193" s="310"/>
      <c r="X193" s="310"/>
      <c r="Y193" s="311"/>
      <c r="Z193" s="312" t="s">
        <v>805</v>
      </c>
      <c r="AA193" s="313"/>
      <c r="AB193" s="313"/>
      <c r="AC193" s="313"/>
      <c r="AD193" s="313"/>
      <c r="AE193" s="313"/>
      <c r="AF193" s="313"/>
      <c r="AG193" s="313"/>
      <c r="AH193" s="313"/>
      <c r="AI193" s="313"/>
      <c r="AJ193" s="314"/>
      <c r="AK193" s="315" t="s">
        <v>822</v>
      </c>
      <c r="AL193" s="316"/>
      <c r="AM193" s="316"/>
      <c r="AN193" s="316"/>
      <c r="AO193" s="316"/>
      <c r="AP193" s="316"/>
      <c r="AQ193" s="317"/>
      <c r="AR193" s="144">
        <v>10</v>
      </c>
      <c r="AS193" s="145"/>
      <c r="AT193" s="145"/>
      <c r="AU193" s="145"/>
      <c r="AV193" s="145"/>
      <c r="AW193" s="146"/>
      <c r="AX193" s="318" t="s">
        <v>825</v>
      </c>
      <c r="AY193" s="319"/>
      <c r="AZ193" s="319"/>
      <c r="BA193" s="319"/>
      <c r="BB193" s="319"/>
      <c r="BC193" s="319"/>
      <c r="BD193" s="320"/>
      <c r="BE193" s="144">
        <v>0.4</v>
      </c>
      <c r="BF193" s="145"/>
      <c r="BG193" s="145"/>
      <c r="BH193" s="145"/>
      <c r="BI193" s="145"/>
      <c r="BJ193" s="145"/>
      <c r="BK193" s="146"/>
      <c r="BL193" s="74" t="s">
        <v>826</v>
      </c>
      <c r="BM193" s="144">
        <v>61</v>
      </c>
      <c r="BN193" s="145"/>
      <c r="BO193" s="145"/>
      <c r="BP193" s="145"/>
      <c r="BQ193" s="145"/>
      <c r="BR193" s="145"/>
      <c r="BS193" s="146"/>
      <c r="BT193" s="144">
        <v>0</v>
      </c>
      <c r="BU193" s="145"/>
      <c r="BV193" s="145"/>
      <c r="BW193" s="145"/>
      <c r="BX193" s="145"/>
      <c r="BY193" s="146"/>
      <c r="BZ193" s="144">
        <v>0</v>
      </c>
      <c r="CA193" s="145"/>
      <c r="CB193" s="145"/>
      <c r="CC193" s="145"/>
      <c r="CD193" s="145"/>
      <c r="CE193" s="146"/>
      <c r="CF193" s="144">
        <v>61</v>
      </c>
      <c r="CG193" s="145"/>
      <c r="CH193" s="145"/>
      <c r="CI193" s="145"/>
      <c r="CJ193" s="145"/>
      <c r="CK193" s="146"/>
      <c r="CL193" s="144">
        <v>0</v>
      </c>
      <c r="CM193" s="145"/>
      <c r="CN193" s="145"/>
      <c r="CO193" s="145"/>
      <c r="CP193" s="145"/>
      <c r="CQ193" s="145"/>
      <c r="CR193" s="146"/>
      <c r="CS193" s="144">
        <v>0</v>
      </c>
      <c r="CT193" s="145"/>
      <c r="CU193" s="145"/>
      <c r="CV193" s="145"/>
      <c r="CW193" s="145"/>
      <c r="CX193" s="145"/>
      <c r="CY193" s="146"/>
      <c r="CZ193" s="144">
        <v>0</v>
      </c>
      <c r="DA193" s="145"/>
      <c r="DB193" s="145"/>
      <c r="DC193" s="145"/>
      <c r="DD193" s="145"/>
      <c r="DE193" s="145"/>
      <c r="DF193" s="146"/>
      <c r="DG193" s="144">
        <v>61</v>
      </c>
      <c r="DH193" s="145"/>
      <c r="DI193" s="145"/>
      <c r="DJ193" s="145"/>
      <c r="DK193" s="145"/>
      <c r="DL193" s="145"/>
      <c r="DM193" s="146"/>
      <c r="DN193" s="144">
        <v>0</v>
      </c>
      <c r="DO193" s="145"/>
      <c r="DP193" s="145"/>
      <c r="DQ193" s="145"/>
      <c r="DR193" s="145"/>
      <c r="DS193" s="145"/>
      <c r="DT193" s="146"/>
    </row>
    <row r="194" spans="1:124" s="19" customFormat="1" ht="29.25" customHeight="1">
      <c r="A194" s="321">
        <v>170</v>
      </c>
      <c r="B194" s="322"/>
      <c r="C194" s="323"/>
      <c r="D194" s="144" t="s">
        <v>386</v>
      </c>
      <c r="E194" s="145"/>
      <c r="F194" s="145"/>
      <c r="G194" s="145"/>
      <c r="H194" s="145"/>
      <c r="I194" s="145"/>
      <c r="J194" s="145"/>
      <c r="K194" s="145"/>
      <c r="L194" s="145"/>
      <c r="M194" s="145"/>
      <c r="N194" s="146"/>
      <c r="O194" s="309" t="s">
        <v>387</v>
      </c>
      <c r="P194" s="310"/>
      <c r="Q194" s="310"/>
      <c r="R194" s="310"/>
      <c r="S194" s="310"/>
      <c r="T194" s="310"/>
      <c r="U194" s="310"/>
      <c r="V194" s="310"/>
      <c r="W194" s="310"/>
      <c r="X194" s="310"/>
      <c r="Y194" s="311"/>
      <c r="Z194" s="312" t="s">
        <v>805</v>
      </c>
      <c r="AA194" s="313"/>
      <c r="AB194" s="313"/>
      <c r="AC194" s="313"/>
      <c r="AD194" s="313"/>
      <c r="AE194" s="313"/>
      <c r="AF194" s="313"/>
      <c r="AG194" s="313"/>
      <c r="AH194" s="313"/>
      <c r="AI194" s="313"/>
      <c r="AJ194" s="314"/>
      <c r="AK194" s="315" t="s">
        <v>822</v>
      </c>
      <c r="AL194" s="316"/>
      <c r="AM194" s="316"/>
      <c r="AN194" s="316"/>
      <c r="AO194" s="316"/>
      <c r="AP194" s="316"/>
      <c r="AQ194" s="317"/>
      <c r="AR194" s="144">
        <v>10</v>
      </c>
      <c r="AS194" s="145"/>
      <c r="AT194" s="145"/>
      <c r="AU194" s="145"/>
      <c r="AV194" s="145"/>
      <c r="AW194" s="146"/>
      <c r="AX194" s="318" t="s">
        <v>827</v>
      </c>
      <c r="AY194" s="319"/>
      <c r="AZ194" s="319"/>
      <c r="BA194" s="319"/>
      <c r="BB194" s="319"/>
      <c r="BC194" s="319"/>
      <c r="BD194" s="320"/>
      <c r="BE194" s="144">
        <v>0.4</v>
      </c>
      <c r="BF194" s="145"/>
      <c r="BG194" s="145"/>
      <c r="BH194" s="145"/>
      <c r="BI194" s="145"/>
      <c r="BJ194" s="145"/>
      <c r="BK194" s="146"/>
      <c r="BL194" s="74" t="s">
        <v>828</v>
      </c>
      <c r="BM194" s="144">
        <v>38</v>
      </c>
      <c r="BN194" s="145"/>
      <c r="BO194" s="145"/>
      <c r="BP194" s="145"/>
      <c r="BQ194" s="145"/>
      <c r="BR194" s="145"/>
      <c r="BS194" s="146"/>
      <c r="BT194" s="144">
        <v>0</v>
      </c>
      <c r="BU194" s="145"/>
      <c r="BV194" s="145"/>
      <c r="BW194" s="145"/>
      <c r="BX194" s="145"/>
      <c r="BY194" s="146"/>
      <c r="BZ194" s="144">
        <v>0</v>
      </c>
      <c r="CA194" s="145"/>
      <c r="CB194" s="145"/>
      <c r="CC194" s="145"/>
      <c r="CD194" s="145"/>
      <c r="CE194" s="146"/>
      <c r="CF194" s="144">
        <v>38</v>
      </c>
      <c r="CG194" s="145"/>
      <c r="CH194" s="145"/>
      <c r="CI194" s="145"/>
      <c r="CJ194" s="145"/>
      <c r="CK194" s="146"/>
      <c r="CL194" s="144">
        <v>0</v>
      </c>
      <c r="CM194" s="145"/>
      <c r="CN194" s="145"/>
      <c r="CO194" s="145"/>
      <c r="CP194" s="145"/>
      <c r="CQ194" s="145"/>
      <c r="CR194" s="146"/>
      <c r="CS194" s="144">
        <v>0</v>
      </c>
      <c r="CT194" s="145"/>
      <c r="CU194" s="145"/>
      <c r="CV194" s="145"/>
      <c r="CW194" s="145"/>
      <c r="CX194" s="145"/>
      <c r="CY194" s="146"/>
      <c r="CZ194" s="144">
        <v>0</v>
      </c>
      <c r="DA194" s="145"/>
      <c r="DB194" s="145"/>
      <c r="DC194" s="145"/>
      <c r="DD194" s="145"/>
      <c r="DE194" s="145"/>
      <c r="DF194" s="146"/>
      <c r="DG194" s="144">
        <v>38</v>
      </c>
      <c r="DH194" s="145"/>
      <c r="DI194" s="145"/>
      <c r="DJ194" s="145"/>
      <c r="DK194" s="145"/>
      <c r="DL194" s="145"/>
      <c r="DM194" s="146"/>
      <c r="DN194" s="144">
        <v>0</v>
      </c>
      <c r="DO194" s="145"/>
      <c r="DP194" s="145"/>
      <c r="DQ194" s="145"/>
      <c r="DR194" s="145"/>
      <c r="DS194" s="145"/>
      <c r="DT194" s="146"/>
    </row>
    <row r="195" spans="1:124" s="19" customFormat="1" ht="29.25" customHeight="1">
      <c r="A195" s="306">
        <v>171</v>
      </c>
      <c r="B195" s="307"/>
      <c r="C195" s="308"/>
      <c r="D195" s="144" t="s">
        <v>386</v>
      </c>
      <c r="E195" s="145"/>
      <c r="F195" s="145"/>
      <c r="G195" s="145"/>
      <c r="H195" s="145"/>
      <c r="I195" s="145"/>
      <c r="J195" s="145"/>
      <c r="K195" s="145"/>
      <c r="L195" s="145"/>
      <c r="M195" s="145"/>
      <c r="N195" s="146"/>
      <c r="O195" s="309" t="s">
        <v>387</v>
      </c>
      <c r="P195" s="310"/>
      <c r="Q195" s="310"/>
      <c r="R195" s="310"/>
      <c r="S195" s="310"/>
      <c r="T195" s="310"/>
      <c r="U195" s="310"/>
      <c r="V195" s="310"/>
      <c r="W195" s="310"/>
      <c r="X195" s="310"/>
      <c r="Y195" s="311"/>
      <c r="Z195" s="312" t="s">
        <v>805</v>
      </c>
      <c r="AA195" s="313"/>
      <c r="AB195" s="313"/>
      <c r="AC195" s="313"/>
      <c r="AD195" s="313"/>
      <c r="AE195" s="313"/>
      <c r="AF195" s="313"/>
      <c r="AG195" s="313"/>
      <c r="AH195" s="313"/>
      <c r="AI195" s="313"/>
      <c r="AJ195" s="314"/>
      <c r="AK195" s="315" t="s">
        <v>822</v>
      </c>
      <c r="AL195" s="316"/>
      <c r="AM195" s="316"/>
      <c r="AN195" s="316"/>
      <c r="AO195" s="316"/>
      <c r="AP195" s="316"/>
      <c r="AQ195" s="317"/>
      <c r="AR195" s="144">
        <v>10</v>
      </c>
      <c r="AS195" s="145"/>
      <c r="AT195" s="145"/>
      <c r="AU195" s="145"/>
      <c r="AV195" s="145"/>
      <c r="AW195" s="146"/>
      <c r="AX195" s="318" t="s">
        <v>12</v>
      </c>
      <c r="AY195" s="319"/>
      <c r="AZ195" s="319"/>
      <c r="BA195" s="319"/>
      <c r="BB195" s="319"/>
      <c r="BC195" s="319"/>
      <c r="BD195" s="320"/>
      <c r="BE195" s="144" t="s">
        <v>12</v>
      </c>
      <c r="BF195" s="145"/>
      <c r="BG195" s="145"/>
      <c r="BH195" s="145"/>
      <c r="BI195" s="145"/>
      <c r="BJ195" s="145"/>
      <c r="BK195" s="146"/>
      <c r="BL195" s="74" t="s">
        <v>829</v>
      </c>
      <c r="BM195" s="144">
        <v>1</v>
      </c>
      <c r="BN195" s="145"/>
      <c r="BO195" s="145"/>
      <c r="BP195" s="145"/>
      <c r="BQ195" s="145"/>
      <c r="BR195" s="145"/>
      <c r="BS195" s="146"/>
      <c r="BT195" s="144">
        <v>0</v>
      </c>
      <c r="BU195" s="145"/>
      <c r="BV195" s="145"/>
      <c r="BW195" s="145"/>
      <c r="BX195" s="145"/>
      <c r="BY195" s="146"/>
      <c r="BZ195" s="144">
        <v>1</v>
      </c>
      <c r="CA195" s="145"/>
      <c r="CB195" s="145"/>
      <c r="CC195" s="145"/>
      <c r="CD195" s="145"/>
      <c r="CE195" s="146"/>
      <c r="CF195" s="144">
        <v>0</v>
      </c>
      <c r="CG195" s="145"/>
      <c r="CH195" s="145"/>
      <c r="CI195" s="145"/>
      <c r="CJ195" s="145"/>
      <c r="CK195" s="146"/>
      <c r="CL195" s="144">
        <v>0</v>
      </c>
      <c r="CM195" s="145"/>
      <c r="CN195" s="145"/>
      <c r="CO195" s="145"/>
      <c r="CP195" s="145"/>
      <c r="CQ195" s="145"/>
      <c r="CR195" s="146"/>
      <c r="CS195" s="144">
        <v>0</v>
      </c>
      <c r="CT195" s="145"/>
      <c r="CU195" s="145"/>
      <c r="CV195" s="145"/>
      <c r="CW195" s="145"/>
      <c r="CX195" s="145"/>
      <c r="CY195" s="146"/>
      <c r="CZ195" s="144">
        <v>0</v>
      </c>
      <c r="DA195" s="145"/>
      <c r="DB195" s="145"/>
      <c r="DC195" s="145"/>
      <c r="DD195" s="145"/>
      <c r="DE195" s="145"/>
      <c r="DF195" s="146"/>
      <c r="DG195" s="144">
        <v>1</v>
      </c>
      <c r="DH195" s="145"/>
      <c r="DI195" s="145"/>
      <c r="DJ195" s="145"/>
      <c r="DK195" s="145"/>
      <c r="DL195" s="145"/>
      <c r="DM195" s="146"/>
      <c r="DN195" s="144">
        <v>0</v>
      </c>
      <c r="DO195" s="145"/>
      <c r="DP195" s="145"/>
      <c r="DQ195" s="145"/>
      <c r="DR195" s="145"/>
      <c r="DS195" s="145"/>
      <c r="DT195" s="146"/>
    </row>
    <row r="196" spans="1:124" s="19" customFormat="1" ht="29.25" customHeight="1">
      <c r="A196" s="306">
        <v>172</v>
      </c>
      <c r="B196" s="307"/>
      <c r="C196" s="308"/>
      <c r="D196" s="144" t="s">
        <v>386</v>
      </c>
      <c r="E196" s="145"/>
      <c r="F196" s="145"/>
      <c r="G196" s="145"/>
      <c r="H196" s="145"/>
      <c r="I196" s="145"/>
      <c r="J196" s="145"/>
      <c r="K196" s="145"/>
      <c r="L196" s="145"/>
      <c r="M196" s="145"/>
      <c r="N196" s="146"/>
      <c r="O196" s="309" t="s">
        <v>387</v>
      </c>
      <c r="P196" s="310"/>
      <c r="Q196" s="310"/>
      <c r="R196" s="310"/>
      <c r="S196" s="310"/>
      <c r="T196" s="310"/>
      <c r="U196" s="310"/>
      <c r="V196" s="310"/>
      <c r="W196" s="310"/>
      <c r="X196" s="310"/>
      <c r="Y196" s="311"/>
      <c r="Z196" s="312" t="s">
        <v>800</v>
      </c>
      <c r="AA196" s="313"/>
      <c r="AB196" s="313"/>
      <c r="AC196" s="313"/>
      <c r="AD196" s="313"/>
      <c r="AE196" s="313"/>
      <c r="AF196" s="313"/>
      <c r="AG196" s="313"/>
      <c r="AH196" s="313"/>
      <c r="AI196" s="313"/>
      <c r="AJ196" s="314"/>
      <c r="AK196" s="315" t="s">
        <v>830</v>
      </c>
      <c r="AL196" s="316"/>
      <c r="AM196" s="316"/>
      <c r="AN196" s="316"/>
      <c r="AO196" s="316"/>
      <c r="AP196" s="316"/>
      <c r="AQ196" s="317"/>
      <c r="AR196" s="144">
        <v>10</v>
      </c>
      <c r="AS196" s="145"/>
      <c r="AT196" s="145"/>
      <c r="AU196" s="145"/>
      <c r="AV196" s="145"/>
      <c r="AW196" s="146"/>
      <c r="AX196" s="318" t="s">
        <v>12</v>
      </c>
      <c r="AY196" s="319"/>
      <c r="AZ196" s="319"/>
      <c r="BA196" s="319"/>
      <c r="BB196" s="319"/>
      <c r="BC196" s="319"/>
      <c r="BD196" s="320"/>
      <c r="BE196" s="144" t="s">
        <v>12</v>
      </c>
      <c r="BF196" s="145"/>
      <c r="BG196" s="145"/>
      <c r="BH196" s="145"/>
      <c r="BI196" s="145"/>
      <c r="BJ196" s="145"/>
      <c r="BK196" s="146"/>
      <c r="BL196" s="74" t="s">
        <v>829</v>
      </c>
      <c r="BM196" s="144">
        <v>1</v>
      </c>
      <c r="BN196" s="145"/>
      <c r="BO196" s="145"/>
      <c r="BP196" s="145"/>
      <c r="BQ196" s="145"/>
      <c r="BR196" s="145"/>
      <c r="BS196" s="146"/>
      <c r="BT196" s="144">
        <v>0</v>
      </c>
      <c r="BU196" s="145"/>
      <c r="BV196" s="145"/>
      <c r="BW196" s="145"/>
      <c r="BX196" s="145"/>
      <c r="BY196" s="146"/>
      <c r="BZ196" s="144">
        <v>1</v>
      </c>
      <c r="CA196" s="145"/>
      <c r="CB196" s="145"/>
      <c r="CC196" s="145"/>
      <c r="CD196" s="145"/>
      <c r="CE196" s="146"/>
      <c r="CF196" s="144">
        <v>0</v>
      </c>
      <c r="CG196" s="145"/>
      <c r="CH196" s="145"/>
      <c r="CI196" s="145"/>
      <c r="CJ196" s="145"/>
      <c r="CK196" s="146"/>
      <c r="CL196" s="144">
        <v>0</v>
      </c>
      <c r="CM196" s="145"/>
      <c r="CN196" s="145"/>
      <c r="CO196" s="145"/>
      <c r="CP196" s="145"/>
      <c r="CQ196" s="145"/>
      <c r="CR196" s="146"/>
      <c r="CS196" s="144">
        <v>0</v>
      </c>
      <c r="CT196" s="145"/>
      <c r="CU196" s="145"/>
      <c r="CV196" s="145"/>
      <c r="CW196" s="145"/>
      <c r="CX196" s="145"/>
      <c r="CY196" s="146"/>
      <c r="CZ196" s="144">
        <v>0</v>
      </c>
      <c r="DA196" s="145"/>
      <c r="DB196" s="145"/>
      <c r="DC196" s="145"/>
      <c r="DD196" s="145"/>
      <c r="DE196" s="145"/>
      <c r="DF196" s="146"/>
      <c r="DG196" s="144">
        <v>1</v>
      </c>
      <c r="DH196" s="145"/>
      <c r="DI196" s="145"/>
      <c r="DJ196" s="145"/>
      <c r="DK196" s="145"/>
      <c r="DL196" s="145"/>
      <c r="DM196" s="146"/>
      <c r="DN196" s="144">
        <v>0</v>
      </c>
      <c r="DO196" s="145"/>
      <c r="DP196" s="145"/>
      <c r="DQ196" s="145"/>
      <c r="DR196" s="145"/>
      <c r="DS196" s="145"/>
      <c r="DT196" s="146"/>
    </row>
    <row r="197" spans="1:124" s="19" customFormat="1" ht="29.25" customHeight="1">
      <c r="A197" s="321">
        <v>173</v>
      </c>
      <c r="B197" s="322"/>
      <c r="C197" s="323"/>
      <c r="D197" s="144" t="s">
        <v>386</v>
      </c>
      <c r="E197" s="145"/>
      <c r="F197" s="145"/>
      <c r="G197" s="145"/>
      <c r="H197" s="145"/>
      <c r="I197" s="145"/>
      <c r="J197" s="145"/>
      <c r="K197" s="145"/>
      <c r="L197" s="145"/>
      <c r="M197" s="145"/>
      <c r="N197" s="146"/>
      <c r="O197" s="309" t="s">
        <v>387</v>
      </c>
      <c r="P197" s="310"/>
      <c r="Q197" s="310"/>
      <c r="R197" s="310"/>
      <c r="S197" s="310"/>
      <c r="T197" s="310"/>
      <c r="U197" s="310"/>
      <c r="V197" s="310"/>
      <c r="W197" s="310"/>
      <c r="X197" s="310"/>
      <c r="Y197" s="311"/>
      <c r="Z197" s="312" t="s">
        <v>800</v>
      </c>
      <c r="AA197" s="313"/>
      <c r="AB197" s="313"/>
      <c r="AC197" s="313"/>
      <c r="AD197" s="313"/>
      <c r="AE197" s="313"/>
      <c r="AF197" s="313"/>
      <c r="AG197" s="313"/>
      <c r="AH197" s="313"/>
      <c r="AI197" s="313"/>
      <c r="AJ197" s="314"/>
      <c r="AK197" s="315" t="s">
        <v>830</v>
      </c>
      <c r="AL197" s="316"/>
      <c r="AM197" s="316"/>
      <c r="AN197" s="316"/>
      <c r="AO197" s="316"/>
      <c r="AP197" s="316"/>
      <c r="AQ197" s="317"/>
      <c r="AR197" s="144">
        <v>10</v>
      </c>
      <c r="AS197" s="145"/>
      <c r="AT197" s="145"/>
      <c r="AU197" s="145"/>
      <c r="AV197" s="145"/>
      <c r="AW197" s="146"/>
      <c r="AX197" s="318" t="s">
        <v>831</v>
      </c>
      <c r="AY197" s="319"/>
      <c r="AZ197" s="319"/>
      <c r="BA197" s="319"/>
      <c r="BB197" s="319"/>
      <c r="BC197" s="319"/>
      <c r="BD197" s="320"/>
      <c r="BE197" s="144">
        <v>0.4</v>
      </c>
      <c r="BF197" s="145"/>
      <c r="BG197" s="145"/>
      <c r="BH197" s="145"/>
      <c r="BI197" s="145"/>
      <c r="BJ197" s="145"/>
      <c r="BK197" s="146"/>
      <c r="BL197" s="74" t="s">
        <v>812</v>
      </c>
      <c r="BM197" s="144">
        <v>1</v>
      </c>
      <c r="BN197" s="145"/>
      <c r="BO197" s="145"/>
      <c r="BP197" s="145"/>
      <c r="BQ197" s="145"/>
      <c r="BR197" s="145"/>
      <c r="BS197" s="146"/>
      <c r="BT197" s="144">
        <v>0</v>
      </c>
      <c r="BU197" s="145"/>
      <c r="BV197" s="145"/>
      <c r="BW197" s="145"/>
      <c r="BX197" s="145"/>
      <c r="BY197" s="146"/>
      <c r="BZ197" s="144">
        <v>0</v>
      </c>
      <c r="CA197" s="145"/>
      <c r="CB197" s="145"/>
      <c r="CC197" s="145"/>
      <c r="CD197" s="145"/>
      <c r="CE197" s="146"/>
      <c r="CF197" s="144">
        <v>1</v>
      </c>
      <c r="CG197" s="145"/>
      <c r="CH197" s="145"/>
      <c r="CI197" s="145"/>
      <c r="CJ197" s="145"/>
      <c r="CK197" s="146"/>
      <c r="CL197" s="144">
        <v>0</v>
      </c>
      <c r="CM197" s="145"/>
      <c r="CN197" s="145"/>
      <c r="CO197" s="145"/>
      <c r="CP197" s="145"/>
      <c r="CQ197" s="145"/>
      <c r="CR197" s="146"/>
      <c r="CS197" s="144">
        <v>0</v>
      </c>
      <c r="CT197" s="145"/>
      <c r="CU197" s="145"/>
      <c r="CV197" s="145"/>
      <c r="CW197" s="145"/>
      <c r="CX197" s="145"/>
      <c r="CY197" s="146"/>
      <c r="CZ197" s="144">
        <v>0</v>
      </c>
      <c r="DA197" s="145"/>
      <c r="DB197" s="145"/>
      <c r="DC197" s="145"/>
      <c r="DD197" s="145"/>
      <c r="DE197" s="145"/>
      <c r="DF197" s="146"/>
      <c r="DG197" s="144">
        <v>1</v>
      </c>
      <c r="DH197" s="145"/>
      <c r="DI197" s="145"/>
      <c r="DJ197" s="145"/>
      <c r="DK197" s="145"/>
      <c r="DL197" s="145"/>
      <c r="DM197" s="146"/>
      <c r="DN197" s="144">
        <v>0</v>
      </c>
      <c r="DO197" s="145"/>
      <c r="DP197" s="145"/>
      <c r="DQ197" s="145"/>
      <c r="DR197" s="145"/>
      <c r="DS197" s="145"/>
      <c r="DT197" s="146"/>
    </row>
    <row r="198" spans="1:124" s="19" customFormat="1" ht="29.25" customHeight="1">
      <c r="A198" s="306">
        <v>174</v>
      </c>
      <c r="B198" s="307"/>
      <c r="C198" s="308"/>
      <c r="D198" s="144" t="s">
        <v>386</v>
      </c>
      <c r="E198" s="145"/>
      <c r="F198" s="145"/>
      <c r="G198" s="145"/>
      <c r="H198" s="145"/>
      <c r="I198" s="145"/>
      <c r="J198" s="145"/>
      <c r="K198" s="145"/>
      <c r="L198" s="145"/>
      <c r="M198" s="145"/>
      <c r="N198" s="146"/>
      <c r="O198" s="309" t="s">
        <v>387</v>
      </c>
      <c r="P198" s="310"/>
      <c r="Q198" s="310"/>
      <c r="R198" s="310"/>
      <c r="S198" s="310"/>
      <c r="T198" s="310"/>
      <c r="U198" s="310"/>
      <c r="V198" s="310"/>
      <c r="W198" s="310"/>
      <c r="X198" s="310"/>
      <c r="Y198" s="311"/>
      <c r="Z198" s="312" t="s">
        <v>800</v>
      </c>
      <c r="AA198" s="313"/>
      <c r="AB198" s="313"/>
      <c r="AC198" s="313"/>
      <c r="AD198" s="313"/>
      <c r="AE198" s="313"/>
      <c r="AF198" s="313"/>
      <c r="AG198" s="313"/>
      <c r="AH198" s="313"/>
      <c r="AI198" s="313"/>
      <c r="AJ198" s="314"/>
      <c r="AK198" s="315" t="s">
        <v>830</v>
      </c>
      <c r="AL198" s="316"/>
      <c r="AM198" s="316"/>
      <c r="AN198" s="316"/>
      <c r="AO198" s="316"/>
      <c r="AP198" s="316"/>
      <c r="AQ198" s="317"/>
      <c r="AR198" s="144">
        <v>10</v>
      </c>
      <c r="AS198" s="145"/>
      <c r="AT198" s="145"/>
      <c r="AU198" s="145"/>
      <c r="AV198" s="145"/>
      <c r="AW198" s="146"/>
      <c r="AX198" s="318" t="s">
        <v>832</v>
      </c>
      <c r="AY198" s="319"/>
      <c r="AZ198" s="319"/>
      <c r="BA198" s="319"/>
      <c r="BB198" s="319"/>
      <c r="BC198" s="319"/>
      <c r="BD198" s="320"/>
      <c r="BE198" s="144">
        <v>0.4</v>
      </c>
      <c r="BF198" s="145"/>
      <c r="BG198" s="145"/>
      <c r="BH198" s="145"/>
      <c r="BI198" s="145"/>
      <c r="BJ198" s="145"/>
      <c r="BK198" s="146"/>
      <c r="BL198" s="74" t="s">
        <v>833</v>
      </c>
      <c r="BM198" s="144">
        <v>43</v>
      </c>
      <c r="BN198" s="145"/>
      <c r="BO198" s="145"/>
      <c r="BP198" s="145"/>
      <c r="BQ198" s="145"/>
      <c r="BR198" s="145"/>
      <c r="BS198" s="146"/>
      <c r="BT198" s="144">
        <v>0</v>
      </c>
      <c r="BU198" s="145"/>
      <c r="BV198" s="145"/>
      <c r="BW198" s="145"/>
      <c r="BX198" s="145"/>
      <c r="BY198" s="146"/>
      <c r="BZ198" s="144">
        <v>0</v>
      </c>
      <c r="CA198" s="145"/>
      <c r="CB198" s="145"/>
      <c r="CC198" s="145"/>
      <c r="CD198" s="145"/>
      <c r="CE198" s="146"/>
      <c r="CF198" s="144">
        <v>43</v>
      </c>
      <c r="CG198" s="145"/>
      <c r="CH198" s="145"/>
      <c r="CI198" s="145"/>
      <c r="CJ198" s="145"/>
      <c r="CK198" s="146"/>
      <c r="CL198" s="144">
        <v>0</v>
      </c>
      <c r="CM198" s="145"/>
      <c r="CN198" s="145"/>
      <c r="CO198" s="145"/>
      <c r="CP198" s="145"/>
      <c r="CQ198" s="145"/>
      <c r="CR198" s="146"/>
      <c r="CS198" s="144">
        <v>0</v>
      </c>
      <c r="CT198" s="145"/>
      <c r="CU198" s="145"/>
      <c r="CV198" s="145"/>
      <c r="CW198" s="145"/>
      <c r="CX198" s="145"/>
      <c r="CY198" s="146"/>
      <c r="CZ198" s="144">
        <v>0</v>
      </c>
      <c r="DA198" s="145"/>
      <c r="DB198" s="145"/>
      <c r="DC198" s="145"/>
      <c r="DD198" s="145"/>
      <c r="DE198" s="145"/>
      <c r="DF198" s="146"/>
      <c r="DG198" s="144">
        <v>43</v>
      </c>
      <c r="DH198" s="145"/>
      <c r="DI198" s="145"/>
      <c r="DJ198" s="145"/>
      <c r="DK198" s="145"/>
      <c r="DL198" s="145"/>
      <c r="DM198" s="146"/>
      <c r="DN198" s="144">
        <v>0</v>
      </c>
      <c r="DO198" s="145"/>
      <c r="DP198" s="145"/>
      <c r="DQ198" s="145"/>
      <c r="DR198" s="145"/>
      <c r="DS198" s="145"/>
      <c r="DT198" s="146"/>
    </row>
    <row r="199" spans="1:124" s="19" customFormat="1" ht="29.25" customHeight="1">
      <c r="A199" s="306">
        <v>175</v>
      </c>
      <c r="B199" s="307"/>
      <c r="C199" s="308"/>
      <c r="D199" s="144" t="s">
        <v>386</v>
      </c>
      <c r="E199" s="145"/>
      <c r="F199" s="145"/>
      <c r="G199" s="145"/>
      <c r="H199" s="145"/>
      <c r="I199" s="145"/>
      <c r="J199" s="145"/>
      <c r="K199" s="145"/>
      <c r="L199" s="145"/>
      <c r="M199" s="145"/>
      <c r="N199" s="146"/>
      <c r="O199" s="309" t="s">
        <v>387</v>
      </c>
      <c r="P199" s="310"/>
      <c r="Q199" s="310"/>
      <c r="R199" s="310"/>
      <c r="S199" s="310"/>
      <c r="T199" s="310"/>
      <c r="U199" s="310"/>
      <c r="V199" s="310"/>
      <c r="W199" s="310"/>
      <c r="X199" s="310"/>
      <c r="Y199" s="311"/>
      <c r="Z199" s="312" t="s">
        <v>800</v>
      </c>
      <c r="AA199" s="313"/>
      <c r="AB199" s="313"/>
      <c r="AC199" s="313"/>
      <c r="AD199" s="313"/>
      <c r="AE199" s="313"/>
      <c r="AF199" s="313"/>
      <c r="AG199" s="313"/>
      <c r="AH199" s="313"/>
      <c r="AI199" s="313"/>
      <c r="AJ199" s="314"/>
      <c r="AK199" s="315" t="s">
        <v>830</v>
      </c>
      <c r="AL199" s="316"/>
      <c r="AM199" s="316"/>
      <c r="AN199" s="316"/>
      <c r="AO199" s="316"/>
      <c r="AP199" s="316"/>
      <c r="AQ199" s="317"/>
      <c r="AR199" s="144">
        <v>10</v>
      </c>
      <c r="AS199" s="145"/>
      <c r="AT199" s="145"/>
      <c r="AU199" s="145"/>
      <c r="AV199" s="145"/>
      <c r="AW199" s="146"/>
      <c r="AX199" s="318" t="s">
        <v>834</v>
      </c>
      <c r="AY199" s="319"/>
      <c r="AZ199" s="319"/>
      <c r="BA199" s="319"/>
      <c r="BB199" s="319"/>
      <c r="BC199" s="319"/>
      <c r="BD199" s="320"/>
      <c r="BE199" s="144">
        <v>0.4</v>
      </c>
      <c r="BF199" s="145"/>
      <c r="BG199" s="145"/>
      <c r="BH199" s="145"/>
      <c r="BI199" s="145"/>
      <c r="BJ199" s="145"/>
      <c r="BK199" s="146"/>
      <c r="BL199" s="74" t="s">
        <v>835</v>
      </c>
      <c r="BM199" s="144">
        <v>41</v>
      </c>
      <c r="BN199" s="145"/>
      <c r="BO199" s="145"/>
      <c r="BP199" s="145"/>
      <c r="BQ199" s="145"/>
      <c r="BR199" s="145"/>
      <c r="BS199" s="146"/>
      <c r="BT199" s="144">
        <v>0</v>
      </c>
      <c r="BU199" s="145"/>
      <c r="BV199" s="145"/>
      <c r="BW199" s="145"/>
      <c r="BX199" s="145"/>
      <c r="BY199" s="146"/>
      <c r="BZ199" s="144">
        <v>0</v>
      </c>
      <c r="CA199" s="145"/>
      <c r="CB199" s="145"/>
      <c r="CC199" s="145"/>
      <c r="CD199" s="145"/>
      <c r="CE199" s="146"/>
      <c r="CF199" s="144">
        <v>41</v>
      </c>
      <c r="CG199" s="145"/>
      <c r="CH199" s="145"/>
      <c r="CI199" s="145"/>
      <c r="CJ199" s="145"/>
      <c r="CK199" s="146"/>
      <c r="CL199" s="144">
        <v>0</v>
      </c>
      <c r="CM199" s="145"/>
      <c r="CN199" s="145"/>
      <c r="CO199" s="145"/>
      <c r="CP199" s="145"/>
      <c r="CQ199" s="145"/>
      <c r="CR199" s="146"/>
      <c r="CS199" s="144">
        <v>0</v>
      </c>
      <c r="CT199" s="145"/>
      <c r="CU199" s="145"/>
      <c r="CV199" s="145"/>
      <c r="CW199" s="145"/>
      <c r="CX199" s="145"/>
      <c r="CY199" s="146"/>
      <c r="CZ199" s="144">
        <v>0</v>
      </c>
      <c r="DA199" s="145"/>
      <c r="DB199" s="145"/>
      <c r="DC199" s="145"/>
      <c r="DD199" s="145"/>
      <c r="DE199" s="145"/>
      <c r="DF199" s="146"/>
      <c r="DG199" s="144">
        <v>41</v>
      </c>
      <c r="DH199" s="145"/>
      <c r="DI199" s="145"/>
      <c r="DJ199" s="145"/>
      <c r="DK199" s="145"/>
      <c r="DL199" s="145"/>
      <c r="DM199" s="146"/>
      <c r="DN199" s="144">
        <v>0</v>
      </c>
      <c r="DO199" s="145"/>
      <c r="DP199" s="145"/>
      <c r="DQ199" s="145"/>
      <c r="DR199" s="145"/>
      <c r="DS199" s="145"/>
      <c r="DT199" s="146"/>
    </row>
    <row r="200" spans="1:124" s="19" customFormat="1" ht="17.25" customHeight="1">
      <c r="A200" s="354"/>
      <c r="B200" s="354"/>
      <c r="C200" s="354"/>
      <c r="D200" s="354"/>
      <c r="E200" s="354"/>
      <c r="F200" s="354"/>
      <c r="G200" s="354"/>
      <c r="H200" s="354"/>
      <c r="I200" s="354"/>
      <c r="J200" s="354"/>
      <c r="K200" s="354"/>
      <c r="L200" s="354"/>
      <c r="M200" s="354"/>
      <c r="N200" s="354"/>
      <c r="O200" s="354"/>
      <c r="P200" s="354"/>
      <c r="Q200" s="354"/>
      <c r="R200" s="354"/>
      <c r="S200" s="354"/>
      <c r="T200" s="354"/>
      <c r="U200" s="354"/>
      <c r="V200" s="354"/>
      <c r="W200" s="354"/>
      <c r="X200" s="354"/>
      <c r="Y200" s="354"/>
      <c r="Z200" s="347"/>
      <c r="AA200" s="347"/>
      <c r="AB200" s="347"/>
      <c r="AC200" s="347"/>
      <c r="AD200" s="347"/>
      <c r="AE200" s="347"/>
      <c r="AF200" s="347"/>
      <c r="AG200" s="347"/>
      <c r="AH200" s="347"/>
      <c r="AI200" s="347"/>
      <c r="AJ200" s="347"/>
      <c r="AK200" s="354"/>
      <c r="AL200" s="354"/>
      <c r="AM200" s="354"/>
      <c r="AN200" s="354"/>
      <c r="AO200" s="354"/>
      <c r="AP200" s="354"/>
      <c r="AQ200" s="354"/>
      <c r="AR200" s="354"/>
      <c r="AS200" s="354"/>
      <c r="AT200" s="354"/>
      <c r="AU200" s="354"/>
      <c r="AV200" s="354"/>
      <c r="AW200" s="354"/>
      <c r="AX200" s="354"/>
      <c r="AY200" s="354"/>
      <c r="AZ200" s="354"/>
      <c r="BA200" s="354"/>
      <c r="BB200" s="354"/>
      <c r="BC200" s="354"/>
      <c r="BD200" s="354"/>
      <c r="BE200" s="354"/>
      <c r="BF200" s="354"/>
      <c r="BG200" s="354"/>
      <c r="BH200" s="354"/>
      <c r="BI200" s="354"/>
      <c r="BJ200" s="354"/>
      <c r="BK200" s="354"/>
      <c r="BL200" s="66"/>
      <c r="BM200" s="346">
        <f>SUM(BM25:BS199)</f>
        <v>796</v>
      </c>
      <c r="BN200" s="346"/>
      <c r="BO200" s="346"/>
      <c r="BP200" s="346"/>
      <c r="BQ200" s="346"/>
      <c r="BR200" s="346"/>
      <c r="BS200" s="346"/>
      <c r="BT200" s="356">
        <f>SUM(BT25:BY199)</f>
        <v>0</v>
      </c>
      <c r="BU200" s="356"/>
      <c r="BV200" s="356"/>
      <c r="BW200" s="356"/>
      <c r="BX200" s="356"/>
      <c r="BY200" s="356"/>
      <c r="BZ200" s="346">
        <f>SUM(BZ25:CE199)</f>
        <v>33</v>
      </c>
      <c r="CA200" s="346"/>
      <c r="CB200" s="346"/>
      <c r="CC200" s="346"/>
      <c r="CD200" s="346"/>
      <c r="CE200" s="346"/>
      <c r="CF200" s="346">
        <f>SUM(CF25:CK199)</f>
        <v>746</v>
      </c>
      <c r="CG200" s="346"/>
      <c r="CH200" s="346"/>
      <c r="CI200" s="346"/>
      <c r="CJ200" s="346"/>
      <c r="CK200" s="346"/>
      <c r="CL200" s="356">
        <f>SUM(CL64:CR199)</f>
        <v>0</v>
      </c>
      <c r="CM200" s="356"/>
      <c r="CN200" s="356"/>
      <c r="CO200" s="356"/>
      <c r="CP200" s="356"/>
      <c r="CQ200" s="356"/>
      <c r="CR200" s="356"/>
      <c r="CS200" s="356">
        <f>SUM(CS64:CY199)</f>
        <v>0</v>
      </c>
      <c r="CT200" s="356"/>
      <c r="CU200" s="356"/>
      <c r="CV200" s="356"/>
      <c r="CW200" s="356"/>
      <c r="CX200" s="356"/>
      <c r="CY200" s="356"/>
      <c r="CZ200" s="346">
        <f>SUM(CZ25:DF199)</f>
        <v>37</v>
      </c>
      <c r="DA200" s="346"/>
      <c r="DB200" s="346"/>
      <c r="DC200" s="346"/>
      <c r="DD200" s="346"/>
      <c r="DE200" s="346"/>
      <c r="DF200" s="346"/>
      <c r="DG200" s="346">
        <f>SUM(DG25:DM199)</f>
        <v>742</v>
      </c>
      <c r="DH200" s="346"/>
      <c r="DI200" s="346"/>
      <c r="DJ200" s="346"/>
      <c r="DK200" s="346"/>
      <c r="DL200" s="346"/>
      <c r="DM200" s="346"/>
      <c r="DN200" s="346">
        <f>SUM(DN25:DT199)</f>
        <v>17</v>
      </c>
      <c r="DO200" s="346"/>
      <c r="DP200" s="346"/>
      <c r="DQ200" s="346"/>
      <c r="DR200" s="346"/>
      <c r="DS200" s="346"/>
      <c r="DT200" s="346"/>
    </row>
    <row r="201" spans="1:124" s="19" customFormat="1" ht="17.25" customHeight="1">
      <c r="A201" s="354"/>
      <c r="B201" s="354"/>
      <c r="C201" s="354"/>
      <c r="D201" s="354"/>
      <c r="E201" s="354"/>
      <c r="F201" s="354"/>
      <c r="G201" s="354"/>
      <c r="H201" s="354"/>
      <c r="I201" s="354"/>
      <c r="J201" s="354"/>
      <c r="K201" s="354"/>
      <c r="L201" s="354"/>
      <c r="M201" s="354"/>
      <c r="N201" s="354"/>
      <c r="O201" s="354"/>
      <c r="P201" s="354"/>
      <c r="Q201" s="354"/>
      <c r="R201" s="354"/>
      <c r="S201" s="354"/>
      <c r="T201" s="354"/>
      <c r="U201" s="354"/>
      <c r="V201" s="354"/>
      <c r="W201" s="354"/>
      <c r="X201" s="354"/>
      <c r="Y201" s="354"/>
      <c r="Z201" s="347"/>
      <c r="AA201" s="347"/>
      <c r="AB201" s="347"/>
      <c r="AC201" s="347"/>
      <c r="AD201" s="347"/>
      <c r="AE201" s="347"/>
      <c r="AF201" s="347"/>
      <c r="AG201" s="347"/>
      <c r="AH201" s="347"/>
      <c r="AI201" s="347"/>
      <c r="AJ201" s="347"/>
      <c r="AK201" s="354"/>
      <c r="AL201" s="354"/>
      <c r="AM201" s="354"/>
      <c r="AN201" s="354"/>
      <c r="AO201" s="354"/>
      <c r="AP201" s="354"/>
      <c r="AQ201" s="354"/>
      <c r="AR201" s="354"/>
      <c r="AS201" s="354"/>
      <c r="AT201" s="354"/>
      <c r="AU201" s="354"/>
      <c r="AV201" s="354"/>
      <c r="AW201" s="354"/>
      <c r="AX201" s="354"/>
      <c r="AY201" s="354"/>
      <c r="AZ201" s="354"/>
      <c r="BA201" s="354"/>
      <c r="BB201" s="354"/>
      <c r="BC201" s="354"/>
      <c r="BD201" s="354"/>
      <c r="BE201" s="354"/>
      <c r="BF201" s="354"/>
      <c r="BG201" s="354"/>
      <c r="BH201" s="354"/>
      <c r="BI201" s="354"/>
      <c r="BJ201" s="354"/>
      <c r="BK201" s="354"/>
      <c r="BL201" s="66"/>
      <c r="BM201" s="347"/>
      <c r="BN201" s="347"/>
      <c r="BO201" s="347"/>
      <c r="BP201" s="347"/>
      <c r="BQ201" s="347"/>
      <c r="BR201" s="347"/>
      <c r="BS201" s="347"/>
      <c r="BT201" s="355"/>
      <c r="BU201" s="355"/>
      <c r="BV201" s="355"/>
      <c r="BW201" s="355"/>
      <c r="BX201" s="355"/>
      <c r="BY201" s="355"/>
      <c r="BZ201" s="347"/>
      <c r="CA201" s="347"/>
      <c r="CB201" s="347"/>
      <c r="CC201" s="347"/>
      <c r="CD201" s="347"/>
      <c r="CE201" s="347"/>
      <c r="CF201" s="347"/>
      <c r="CG201" s="347"/>
      <c r="CH201" s="347"/>
      <c r="CI201" s="347"/>
      <c r="CJ201" s="347"/>
      <c r="CK201" s="347"/>
      <c r="CL201" s="355"/>
      <c r="CM201" s="355"/>
      <c r="CN201" s="355"/>
      <c r="CO201" s="355"/>
      <c r="CP201" s="355"/>
      <c r="CQ201" s="355"/>
      <c r="CR201" s="355"/>
      <c r="CS201" s="355"/>
      <c r="CT201" s="355"/>
      <c r="CU201" s="355"/>
      <c r="CV201" s="355"/>
      <c r="CW201" s="355"/>
      <c r="CX201" s="355"/>
      <c r="CY201" s="355"/>
      <c r="CZ201" s="347"/>
      <c r="DA201" s="347"/>
      <c r="DB201" s="347"/>
      <c r="DC201" s="347"/>
      <c r="DD201" s="347"/>
      <c r="DE201" s="347"/>
      <c r="DF201" s="347"/>
      <c r="DG201" s="347"/>
      <c r="DH201" s="347"/>
      <c r="DI201" s="347"/>
      <c r="DJ201" s="347"/>
      <c r="DK201" s="347"/>
      <c r="DL201" s="347"/>
      <c r="DM201" s="347"/>
      <c r="DN201" s="347"/>
      <c r="DO201" s="347"/>
      <c r="DP201" s="347"/>
      <c r="DQ201" s="347"/>
      <c r="DR201" s="347"/>
      <c r="DS201" s="347"/>
      <c r="DT201" s="347"/>
    </row>
    <row r="202" spans="1:124" ht="17.25" customHeight="1">
      <c r="A202" s="354"/>
      <c r="B202" s="354"/>
      <c r="C202" s="354"/>
      <c r="D202" s="354"/>
      <c r="E202" s="354"/>
      <c r="F202" s="354"/>
      <c r="G202" s="354"/>
      <c r="H202" s="354"/>
      <c r="I202" s="354"/>
      <c r="J202" s="354"/>
      <c r="K202" s="354"/>
      <c r="L202" s="354"/>
      <c r="M202" s="354"/>
      <c r="N202" s="354"/>
      <c r="O202" s="354"/>
      <c r="P202" s="354"/>
      <c r="Q202" s="354"/>
      <c r="R202" s="354"/>
      <c r="S202" s="354"/>
      <c r="T202" s="354"/>
      <c r="U202" s="354"/>
      <c r="V202" s="354"/>
      <c r="W202" s="354"/>
      <c r="X202" s="354"/>
      <c r="Y202" s="354"/>
      <c r="Z202" s="347"/>
      <c r="AA202" s="347"/>
      <c r="AB202" s="347"/>
      <c r="AC202" s="347"/>
      <c r="AD202" s="347"/>
      <c r="AE202" s="347"/>
      <c r="AF202" s="347"/>
      <c r="AG202" s="347"/>
      <c r="AH202" s="347"/>
      <c r="AI202" s="347"/>
      <c r="AJ202" s="347"/>
      <c r="AK202" s="354"/>
      <c r="AL202" s="354"/>
      <c r="AM202" s="354"/>
      <c r="AN202" s="354"/>
      <c r="AO202" s="354"/>
      <c r="AP202" s="354"/>
      <c r="AQ202" s="354"/>
      <c r="AR202" s="354"/>
      <c r="AS202" s="354"/>
      <c r="AT202" s="354"/>
      <c r="AU202" s="354"/>
      <c r="AV202" s="354"/>
      <c r="AW202" s="354"/>
      <c r="AX202" s="354"/>
      <c r="AY202" s="354"/>
      <c r="AZ202" s="354"/>
      <c r="BA202" s="354"/>
      <c r="BB202" s="354"/>
      <c r="BC202" s="354"/>
      <c r="BD202" s="354"/>
      <c r="BE202" s="354"/>
      <c r="BF202" s="354"/>
      <c r="BG202" s="354"/>
      <c r="BH202" s="354"/>
      <c r="BI202" s="354"/>
      <c r="BJ202" s="354"/>
      <c r="BK202" s="354"/>
      <c r="BL202" s="66"/>
      <c r="BM202" s="347"/>
      <c r="BN202" s="347"/>
      <c r="BO202" s="347"/>
      <c r="BP202" s="347"/>
      <c r="BQ202" s="347"/>
      <c r="BR202" s="347"/>
      <c r="BS202" s="347"/>
      <c r="BT202" s="355"/>
      <c r="BU202" s="355"/>
      <c r="BV202" s="355"/>
      <c r="BW202" s="355"/>
      <c r="BX202" s="355"/>
      <c r="BY202" s="355"/>
      <c r="BZ202" s="347"/>
      <c r="CA202" s="347"/>
      <c r="CB202" s="347"/>
      <c r="CC202" s="347"/>
      <c r="CD202" s="347"/>
      <c r="CE202" s="347"/>
      <c r="CF202" s="347"/>
      <c r="CG202" s="347"/>
      <c r="CH202" s="347"/>
      <c r="CI202" s="347"/>
      <c r="CJ202" s="347"/>
      <c r="CK202" s="347"/>
      <c r="CL202" s="355"/>
      <c r="CM202" s="355"/>
      <c r="CN202" s="355"/>
      <c r="CO202" s="355"/>
      <c r="CP202" s="355"/>
      <c r="CQ202" s="355"/>
      <c r="CR202" s="355"/>
      <c r="CS202" s="355"/>
      <c r="CT202" s="355"/>
      <c r="CU202" s="355"/>
      <c r="CV202" s="355"/>
      <c r="CW202" s="355"/>
      <c r="CX202" s="355"/>
      <c r="CY202" s="355"/>
      <c r="CZ202" s="347"/>
      <c r="DA202" s="347"/>
      <c r="DB202" s="347"/>
      <c r="DC202" s="347"/>
      <c r="DD202" s="347"/>
      <c r="DE202" s="347"/>
      <c r="DF202" s="347"/>
      <c r="DG202" s="347"/>
      <c r="DH202" s="347"/>
      <c r="DI202" s="347"/>
      <c r="DJ202" s="347"/>
      <c r="DK202" s="347"/>
      <c r="DL202" s="347"/>
      <c r="DM202" s="347"/>
      <c r="DN202" s="347"/>
      <c r="DO202" s="347"/>
      <c r="DP202" s="347"/>
      <c r="DQ202" s="347"/>
      <c r="DR202" s="347"/>
      <c r="DS202" s="347"/>
      <c r="DT202" s="347"/>
    </row>
    <row r="203" spans="1:124" ht="15.75" customHeight="1"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BM203" s="21"/>
      <c r="BN203" s="21"/>
      <c r="BO203" s="21"/>
      <c r="BP203" s="21"/>
      <c r="BQ203" s="21"/>
      <c r="BR203" s="21"/>
      <c r="BS203" s="21"/>
      <c r="BT203" s="22"/>
      <c r="BU203" s="22"/>
      <c r="BV203" s="22"/>
      <c r="BW203" s="22"/>
      <c r="BX203" s="22"/>
      <c r="BY203" s="22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</row>
    <row r="204" spans="1:124" ht="15.75" customHeight="1"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BM204" s="21"/>
      <c r="BN204" s="21"/>
      <c r="BO204" s="21"/>
      <c r="BP204" s="21"/>
      <c r="BQ204" s="21"/>
      <c r="BR204" s="21"/>
      <c r="BS204" s="21"/>
      <c r="BT204" s="22"/>
      <c r="BU204" s="22"/>
      <c r="BV204" s="22"/>
      <c r="BW204" s="22"/>
      <c r="BX204" s="22"/>
      <c r="BY204" s="22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</row>
    <row r="205" spans="1:124" ht="15.75" customHeight="1"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BM205" s="21"/>
      <c r="BN205" s="21"/>
      <c r="BO205" s="21"/>
      <c r="BP205" s="21"/>
      <c r="BQ205" s="21"/>
      <c r="BR205" s="21"/>
      <c r="BS205" s="21"/>
      <c r="BT205" s="22"/>
      <c r="BU205" s="22"/>
      <c r="BV205" s="22"/>
      <c r="BW205" s="22"/>
      <c r="BX205" s="22"/>
      <c r="BY205" s="22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</row>
    <row r="209" spans="1:124" s="1" customFormat="1" ht="13.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99" t="s">
        <v>500</v>
      </c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 t="s">
        <v>505</v>
      </c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110"/>
      <c r="CG209" s="110"/>
      <c r="CH209" s="110"/>
      <c r="CI209" s="110"/>
      <c r="CJ209" s="110"/>
      <c r="CK209" s="110"/>
      <c r="CL209" s="110"/>
      <c r="CM209" s="110"/>
      <c r="CN209" s="110"/>
      <c r="CO209" s="110"/>
      <c r="CP209" s="110"/>
      <c r="CQ209" s="110"/>
      <c r="CR209" s="110"/>
      <c r="CS209" s="110"/>
      <c r="CT209" s="110"/>
      <c r="CU209" s="110"/>
      <c r="CV209" s="110"/>
      <c r="CW209" s="110"/>
      <c r="CX209" s="110"/>
      <c r="CY209" s="56"/>
      <c r="CZ209" s="56"/>
      <c r="DA209" s="56"/>
      <c r="DB209" s="56"/>
      <c r="DC209" s="56"/>
      <c r="DD209" s="56"/>
      <c r="DE209" s="56"/>
      <c r="DF209" s="56"/>
      <c r="DG209" s="56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</row>
    <row r="210" spans="1:124" s="1" customFormat="1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00" t="s">
        <v>502</v>
      </c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 t="s">
        <v>503</v>
      </c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 t="s">
        <v>504</v>
      </c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57"/>
      <c r="CZ210" s="57"/>
      <c r="DA210" s="57"/>
      <c r="DB210" s="57"/>
      <c r="DC210" s="57"/>
      <c r="DD210" s="57"/>
      <c r="DE210" s="57"/>
      <c r="DF210" s="57"/>
      <c r="DG210" s="57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</row>
    <row r="211" spans="1:124" s="1" customForma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56"/>
      <c r="W211" s="56"/>
      <c r="X211" s="56"/>
      <c r="Y211" s="56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</row>
    <row r="212" spans="1:124" s="1" customForma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56"/>
      <c r="W212" s="56"/>
      <c r="X212" s="56"/>
      <c r="Y212" s="56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</row>
    <row r="213" spans="1:124" s="1" customForma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56"/>
      <c r="W213" s="56"/>
      <c r="X213" s="56"/>
      <c r="Y213" s="56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</row>
    <row r="214" spans="1:124" s="1" customFormat="1" ht="11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61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</row>
    <row r="215" spans="1:124" s="1" customForma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61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</row>
    <row r="216" spans="1:124" s="1" customForma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61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</row>
    <row r="217" spans="1:124" s="1" customForma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61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</row>
    <row r="218" spans="1:124" s="1" customForma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61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</row>
    <row r="219" spans="1:124" s="1" customForma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61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</row>
    <row r="220" spans="1:124" s="1" customForma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61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</row>
    <row r="221" spans="1:124" s="1" customForma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61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</row>
    <row r="222" spans="1:124" s="1" customForma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61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</row>
    <row r="223" spans="1:124" s="1" customForma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61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</row>
    <row r="224" spans="1:124" s="1" customForma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61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</row>
    <row r="225" spans="1:124" s="1" customForma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61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</row>
    <row r="226" spans="1:124" s="1" customForma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61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</row>
    <row r="227" spans="1:124" s="1" customForma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61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</row>
    <row r="228" spans="1:124" s="1" customForma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61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</row>
    <row r="229" spans="1:124" s="1" customForma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61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</row>
    <row r="230" spans="1:124" s="1" customForma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61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</row>
    <row r="231" spans="1:124" s="1" customForma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61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</row>
    <row r="232" spans="1:124" ht="15" customHeight="1"/>
    <row r="233" spans="1:124" ht="15" customHeight="1"/>
    <row r="238" spans="1:124" ht="15" customHeight="1"/>
    <row r="239" spans="1:124" ht="15" customHeight="1"/>
    <row r="247" spans="1:124" ht="15" customHeight="1"/>
    <row r="248" spans="1:124" s="14" customForma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61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</row>
  </sheetData>
  <autoFilter ref="A9:DU200">
    <filterColumn colId="0" showButton="0"/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</autoFilter>
  <mergeCells count="3083">
    <mergeCell ref="A199:C199"/>
    <mergeCell ref="D199:N199"/>
    <mergeCell ref="O199:Y199"/>
    <mergeCell ref="Z199:AJ199"/>
    <mergeCell ref="AK199:AQ199"/>
    <mergeCell ref="AR199:AW199"/>
    <mergeCell ref="AX199:BD199"/>
    <mergeCell ref="BE199:BK199"/>
    <mergeCell ref="BM199:BS199"/>
    <mergeCell ref="BT199:BY199"/>
    <mergeCell ref="BZ199:CE199"/>
    <mergeCell ref="CF199:CK199"/>
    <mergeCell ref="CL199:CR199"/>
    <mergeCell ref="CS199:CY199"/>
    <mergeCell ref="CZ199:DF199"/>
    <mergeCell ref="DG199:DM199"/>
    <mergeCell ref="DN199:DT199"/>
    <mergeCell ref="A198:C198"/>
    <mergeCell ref="D198:N198"/>
    <mergeCell ref="O198:Y198"/>
    <mergeCell ref="Z198:AJ198"/>
    <mergeCell ref="AK198:AQ198"/>
    <mergeCell ref="AR198:AW198"/>
    <mergeCell ref="AX198:BD198"/>
    <mergeCell ref="BE198:BK198"/>
    <mergeCell ref="BM198:BS198"/>
    <mergeCell ref="BT198:BY198"/>
    <mergeCell ref="BZ198:CE198"/>
    <mergeCell ref="CF198:CK198"/>
    <mergeCell ref="CL198:CR198"/>
    <mergeCell ref="CS198:CY198"/>
    <mergeCell ref="CZ198:DF198"/>
    <mergeCell ref="DG198:DM198"/>
    <mergeCell ref="DN198:DT198"/>
    <mergeCell ref="A197:C197"/>
    <mergeCell ref="D197:N197"/>
    <mergeCell ref="O197:Y197"/>
    <mergeCell ref="Z197:AJ197"/>
    <mergeCell ref="AK197:AQ197"/>
    <mergeCell ref="AR197:AW197"/>
    <mergeCell ref="AX197:BD197"/>
    <mergeCell ref="BE197:BK197"/>
    <mergeCell ref="BM197:BS197"/>
    <mergeCell ref="BT197:BY197"/>
    <mergeCell ref="BZ197:CE197"/>
    <mergeCell ref="CF197:CK197"/>
    <mergeCell ref="CL197:CR197"/>
    <mergeCell ref="CS197:CY197"/>
    <mergeCell ref="CZ197:DF197"/>
    <mergeCell ref="DG197:DM197"/>
    <mergeCell ref="DN197:DT197"/>
    <mergeCell ref="A196:C196"/>
    <mergeCell ref="D196:N196"/>
    <mergeCell ref="O196:Y196"/>
    <mergeCell ref="Z196:AJ196"/>
    <mergeCell ref="AK196:AQ196"/>
    <mergeCell ref="AR196:AW196"/>
    <mergeCell ref="AX196:BD196"/>
    <mergeCell ref="BE196:BK196"/>
    <mergeCell ref="BM196:BS196"/>
    <mergeCell ref="BT196:BY196"/>
    <mergeCell ref="BZ196:CE196"/>
    <mergeCell ref="CF196:CK196"/>
    <mergeCell ref="CL196:CR196"/>
    <mergeCell ref="CS196:CY196"/>
    <mergeCell ref="CZ196:DF196"/>
    <mergeCell ref="DG196:DM196"/>
    <mergeCell ref="DN196:DT196"/>
    <mergeCell ref="A195:C195"/>
    <mergeCell ref="D195:N195"/>
    <mergeCell ref="O195:Y195"/>
    <mergeCell ref="Z195:AJ195"/>
    <mergeCell ref="AK195:AQ195"/>
    <mergeCell ref="AR195:AW195"/>
    <mergeCell ref="AX195:BD195"/>
    <mergeCell ref="BE195:BK195"/>
    <mergeCell ref="BM195:BS195"/>
    <mergeCell ref="BT195:BY195"/>
    <mergeCell ref="BZ195:CE195"/>
    <mergeCell ref="CF195:CK195"/>
    <mergeCell ref="CL195:CR195"/>
    <mergeCell ref="CS195:CY195"/>
    <mergeCell ref="CZ195:DF195"/>
    <mergeCell ref="DG195:DM195"/>
    <mergeCell ref="DN195:DT195"/>
    <mergeCell ref="A194:C194"/>
    <mergeCell ref="D194:N194"/>
    <mergeCell ref="O194:Y194"/>
    <mergeCell ref="Z194:AJ194"/>
    <mergeCell ref="AK194:AQ194"/>
    <mergeCell ref="AR194:AW194"/>
    <mergeCell ref="AX194:BD194"/>
    <mergeCell ref="BE194:BK194"/>
    <mergeCell ref="BM194:BS194"/>
    <mergeCell ref="BT194:BY194"/>
    <mergeCell ref="BZ194:CE194"/>
    <mergeCell ref="CF194:CK194"/>
    <mergeCell ref="CL194:CR194"/>
    <mergeCell ref="CS194:CY194"/>
    <mergeCell ref="CZ194:DF194"/>
    <mergeCell ref="DG194:DM194"/>
    <mergeCell ref="DN194:DT194"/>
    <mergeCell ref="A193:C193"/>
    <mergeCell ref="D193:N193"/>
    <mergeCell ref="O193:Y193"/>
    <mergeCell ref="Z193:AJ193"/>
    <mergeCell ref="AK193:AQ193"/>
    <mergeCell ref="AR193:AW193"/>
    <mergeCell ref="AX193:BD193"/>
    <mergeCell ref="BE193:BK193"/>
    <mergeCell ref="BM193:BS193"/>
    <mergeCell ref="BT193:BY193"/>
    <mergeCell ref="BZ193:CE193"/>
    <mergeCell ref="CF193:CK193"/>
    <mergeCell ref="CL193:CR193"/>
    <mergeCell ref="CS193:CY193"/>
    <mergeCell ref="CZ193:DF193"/>
    <mergeCell ref="DG193:DM193"/>
    <mergeCell ref="DN193:DT193"/>
    <mergeCell ref="A192:C192"/>
    <mergeCell ref="D192:N192"/>
    <mergeCell ref="O192:Y192"/>
    <mergeCell ref="Z192:AJ192"/>
    <mergeCell ref="AK192:AQ192"/>
    <mergeCell ref="AR192:AW192"/>
    <mergeCell ref="AX192:BD192"/>
    <mergeCell ref="BE192:BK192"/>
    <mergeCell ref="BM192:BS192"/>
    <mergeCell ref="BT192:BY192"/>
    <mergeCell ref="BZ192:CE192"/>
    <mergeCell ref="CF192:CK192"/>
    <mergeCell ref="CL192:CR192"/>
    <mergeCell ref="CS192:CY192"/>
    <mergeCell ref="CZ192:DF192"/>
    <mergeCell ref="DG192:DM192"/>
    <mergeCell ref="DN192:DT192"/>
    <mergeCell ref="A191:C191"/>
    <mergeCell ref="D191:N191"/>
    <mergeCell ref="O191:Y191"/>
    <mergeCell ref="Z191:AJ191"/>
    <mergeCell ref="AK191:AQ191"/>
    <mergeCell ref="AR191:AW191"/>
    <mergeCell ref="AX191:BD191"/>
    <mergeCell ref="BE191:BK191"/>
    <mergeCell ref="BM191:BS191"/>
    <mergeCell ref="BT191:BY191"/>
    <mergeCell ref="BZ191:CE191"/>
    <mergeCell ref="CF191:CK191"/>
    <mergeCell ref="CL191:CR191"/>
    <mergeCell ref="CS191:CY191"/>
    <mergeCell ref="CZ191:DF191"/>
    <mergeCell ref="DG191:DM191"/>
    <mergeCell ref="DN191:DT191"/>
    <mergeCell ref="A190:C190"/>
    <mergeCell ref="D190:N190"/>
    <mergeCell ref="O190:Y190"/>
    <mergeCell ref="Z190:AJ190"/>
    <mergeCell ref="AK190:AQ190"/>
    <mergeCell ref="AR190:AW190"/>
    <mergeCell ref="AX190:BD190"/>
    <mergeCell ref="BE190:BK190"/>
    <mergeCell ref="BM190:BS190"/>
    <mergeCell ref="BT190:BY190"/>
    <mergeCell ref="BZ190:CE190"/>
    <mergeCell ref="CF190:CK190"/>
    <mergeCell ref="CL190:CR190"/>
    <mergeCell ref="CS190:CY190"/>
    <mergeCell ref="CZ190:DF190"/>
    <mergeCell ref="DG190:DM190"/>
    <mergeCell ref="DN190:DT190"/>
    <mergeCell ref="A189:C189"/>
    <mergeCell ref="D189:N189"/>
    <mergeCell ref="O189:Y189"/>
    <mergeCell ref="Z189:AJ189"/>
    <mergeCell ref="AK189:AQ189"/>
    <mergeCell ref="AR189:AW189"/>
    <mergeCell ref="AX189:BD189"/>
    <mergeCell ref="BE189:BK189"/>
    <mergeCell ref="BM189:BS189"/>
    <mergeCell ref="BT189:BY189"/>
    <mergeCell ref="BZ189:CE189"/>
    <mergeCell ref="CF189:CK189"/>
    <mergeCell ref="CL189:CR189"/>
    <mergeCell ref="CS189:CY189"/>
    <mergeCell ref="CZ189:DF189"/>
    <mergeCell ref="DG189:DM189"/>
    <mergeCell ref="DN189:DT189"/>
    <mergeCell ref="A188:C188"/>
    <mergeCell ref="D188:N188"/>
    <mergeCell ref="O188:Y188"/>
    <mergeCell ref="Z188:AJ188"/>
    <mergeCell ref="AK188:AQ188"/>
    <mergeCell ref="AR188:AW188"/>
    <mergeCell ref="AX188:BD188"/>
    <mergeCell ref="BE188:BK188"/>
    <mergeCell ref="BM188:BS188"/>
    <mergeCell ref="BT188:BY188"/>
    <mergeCell ref="BZ188:CE188"/>
    <mergeCell ref="CF188:CK188"/>
    <mergeCell ref="CL188:CR188"/>
    <mergeCell ref="CS188:CY188"/>
    <mergeCell ref="CZ188:DF188"/>
    <mergeCell ref="DG188:DM188"/>
    <mergeCell ref="DN188:DT188"/>
    <mergeCell ref="A187:C187"/>
    <mergeCell ref="D187:N187"/>
    <mergeCell ref="O187:Y187"/>
    <mergeCell ref="Z187:AJ187"/>
    <mergeCell ref="AK187:AQ187"/>
    <mergeCell ref="AR187:AW187"/>
    <mergeCell ref="AX187:BD187"/>
    <mergeCell ref="BE187:BK187"/>
    <mergeCell ref="BM187:BS187"/>
    <mergeCell ref="BT187:BY187"/>
    <mergeCell ref="BZ187:CE187"/>
    <mergeCell ref="CF187:CK187"/>
    <mergeCell ref="CL187:CR187"/>
    <mergeCell ref="CS187:CY187"/>
    <mergeCell ref="CZ187:DF187"/>
    <mergeCell ref="DG187:DM187"/>
    <mergeCell ref="DN187:DT187"/>
    <mergeCell ref="DG185:DM185"/>
    <mergeCell ref="DN185:DT185"/>
    <mergeCell ref="A186:C186"/>
    <mergeCell ref="D186:N186"/>
    <mergeCell ref="O186:Y186"/>
    <mergeCell ref="Z186:AJ186"/>
    <mergeCell ref="AK186:AQ186"/>
    <mergeCell ref="AR186:AW186"/>
    <mergeCell ref="AX186:BD186"/>
    <mergeCell ref="BE186:BK186"/>
    <mergeCell ref="BM186:BS186"/>
    <mergeCell ref="BT186:BY186"/>
    <mergeCell ref="BZ186:CE186"/>
    <mergeCell ref="CF186:CK186"/>
    <mergeCell ref="CL186:CR186"/>
    <mergeCell ref="CS186:CY186"/>
    <mergeCell ref="CZ186:DF186"/>
    <mergeCell ref="DG186:DM186"/>
    <mergeCell ref="DN186:DT186"/>
    <mergeCell ref="A185:C185"/>
    <mergeCell ref="D185:N185"/>
    <mergeCell ref="O185:Y185"/>
    <mergeCell ref="Z185:AJ185"/>
    <mergeCell ref="AK185:AQ185"/>
    <mergeCell ref="AR185:AW185"/>
    <mergeCell ref="AX185:BD185"/>
    <mergeCell ref="BE185:BK185"/>
    <mergeCell ref="BM185:BS185"/>
    <mergeCell ref="BT185:BY185"/>
    <mergeCell ref="BZ185:CE185"/>
    <mergeCell ref="CF185:CK185"/>
    <mergeCell ref="CL185:CR185"/>
    <mergeCell ref="CS185:CY185"/>
    <mergeCell ref="CZ185:DF185"/>
    <mergeCell ref="BE50:BK50"/>
    <mergeCell ref="BM50:BS50"/>
    <mergeCell ref="BT50:BY50"/>
    <mergeCell ref="BZ50:CE50"/>
    <mergeCell ref="A181:C181"/>
    <mergeCell ref="A180:C180"/>
    <mergeCell ref="D180:N180"/>
    <mergeCell ref="O180:Y180"/>
    <mergeCell ref="Z180:AJ180"/>
    <mergeCell ref="AK180:AQ180"/>
    <mergeCell ref="AR180:AW180"/>
    <mergeCell ref="AX180:BD180"/>
    <mergeCell ref="BE180:BK180"/>
    <mergeCell ref="BM180:BS180"/>
    <mergeCell ref="BT180:BY180"/>
    <mergeCell ref="A184:C184"/>
    <mergeCell ref="D184:N184"/>
    <mergeCell ref="O184:Y184"/>
    <mergeCell ref="Z184:AJ184"/>
    <mergeCell ref="AK184:AQ184"/>
    <mergeCell ref="AR184:AW184"/>
    <mergeCell ref="AX184:BD184"/>
    <mergeCell ref="BE184:BK184"/>
    <mergeCell ref="BM184:BS184"/>
    <mergeCell ref="BT184:BY184"/>
    <mergeCell ref="BZ184:CE184"/>
    <mergeCell ref="CF184:CK184"/>
    <mergeCell ref="CL184:CR184"/>
    <mergeCell ref="CS184:CY184"/>
    <mergeCell ref="CZ184:DF184"/>
    <mergeCell ref="DG184:DM184"/>
    <mergeCell ref="DN184:DT184"/>
    <mergeCell ref="BZ178:CE178"/>
    <mergeCell ref="CF178:CK178"/>
    <mergeCell ref="A176:C176"/>
    <mergeCell ref="D176:N176"/>
    <mergeCell ref="O176:Y176"/>
    <mergeCell ref="Z176:AJ176"/>
    <mergeCell ref="AK176:AQ176"/>
    <mergeCell ref="AR176:AW176"/>
    <mergeCell ref="AX176:BD176"/>
    <mergeCell ref="BE176:BK176"/>
    <mergeCell ref="BM176:BS176"/>
    <mergeCell ref="BT176:BY176"/>
    <mergeCell ref="BZ176:CE176"/>
    <mergeCell ref="CF176:CK176"/>
    <mergeCell ref="DG44:DM44"/>
    <mergeCell ref="DN44:DT44"/>
    <mergeCell ref="CS50:CY50"/>
    <mergeCell ref="CZ50:DF50"/>
    <mergeCell ref="DG50:DM50"/>
    <mergeCell ref="DN50:DT50"/>
    <mergeCell ref="CS172:CY172"/>
    <mergeCell ref="CZ172:DF172"/>
    <mergeCell ref="DG172:DM172"/>
    <mergeCell ref="DN172:DT172"/>
    <mergeCell ref="A50:C50"/>
    <mergeCell ref="D50:N50"/>
    <mergeCell ref="O50:Y50"/>
    <mergeCell ref="Z50:AJ50"/>
    <mergeCell ref="AK50:AQ50"/>
    <mergeCell ref="AR50:AW50"/>
    <mergeCell ref="AX50:BD50"/>
    <mergeCell ref="CL180:CR180"/>
    <mergeCell ref="CS180:CY180"/>
    <mergeCell ref="CZ180:DF180"/>
    <mergeCell ref="DG180:DM180"/>
    <mergeCell ref="DN180:DT180"/>
    <mergeCell ref="A179:C179"/>
    <mergeCell ref="D179:N179"/>
    <mergeCell ref="O179:Y179"/>
    <mergeCell ref="Z179:AJ179"/>
    <mergeCell ref="AK179:AQ179"/>
    <mergeCell ref="AR179:AW179"/>
    <mergeCell ref="AX179:BD179"/>
    <mergeCell ref="BE179:BK179"/>
    <mergeCell ref="BM179:BS179"/>
    <mergeCell ref="BT179:BY179"/>
    <mergeCell ref="BZ179:CE179"/>
    <mergeCell ref="CF179:CK179"/>
    <mergeCell ref="CL179:CR179"/>
    <mergeCell ref="CS179:CY179"/>
    <mergeCell ref="CZ179:DF179"/>
    <mergeCell ref="DG179:DM179"/>
    <mergeCell ref="DN179:DT179"/>
    <mergeCell ref="BZ180:CE180"/>
    <mergeCell ref="CF180:CK180"/>
    <mergeCell ref="CL178:CR178"/>
    <mergeCell ref="CS178:CY178"/>
    <mergeCell ref="CZ178:DF178"/>
    <mergeCell ref="DG178:DM178"/>
    <mergeCell ref="DN178:DT178"/>
    <mergeCell ref="A177:C177"/>
    <mergeCell ref="D177:N177"/>
    <mergeCell ref="O177:Y177"/>
    <mergeCell ref="Z177:AJ177"/>
    <mergeCell ref="AK177:AQ177"/>
    <mergeCell ref="AR177:AW177"/>
    <mergeCell ref="AX177:BD177"/>
    <mergeCell ref="BE177:BK177"/>
    <mergeCell ref="BM177:BS177"/>
    <mergeCell ref="BT177:BY177"/>
    <mergeCell ref="BZ177:CE177"/>
    <mergeCell ref="CF177:CK177"/>
    <mergeCell ref="CL177:CR177"/>
    <mergeCell ref="CS177:CY177"/>
    <mergeCell ref="CZ177:DF177"/>
    <mergeCell ref="DG177:DM177"/>
    <mergeCell ref="DN177:DT177"/>
    <mergeCell ref="A178:C178"/>
    <mergeCell ref="D178:N178"/>
    <mergeCell ref="O178:Y178"/>
    <mergeCell ref="Z178:AJ178"/>
    <mergeCell ref="AK178:AQ178"/>
    <mergeCell ref="AR178:AW178"/>
    <mergeCell ref="AX178:BD178"/>
    <mergeCell ref="BE178:BK178"/>
    <mergeCell ref="BM178:BS178"/>
    <mergeCell ref="BT178:BY178"/>
    <mergeCell ref="CL176:CR176"/>
    <mergeCell ref="CS176:CY176"/>
    <mergeCell ref="CZ176:DF176"/>
    <mergeCell ref="DG176:DM176"/>
    <mergeCell ref="DN176:DT176"/>
    <mergeCell ref="A175:C175"/>
    <mergeCell ref="D175:N175"/>
    <mergeCell ref="O175:Y175"/>
    <mergeCell ref="Z175:AJ175"/>
    <mergeCell ref="AK175:AQ175"/>
    <mergeCell ref="AR175:AW175"/>
    <mergeCell ref="AX175:BD175"/>
    <mergeCell ref="BE175:BK175"/>
    <mergeCell ref="BM175:BS175"/>
    <mergeCell ref="BT175:BY175"/>
    <mergeCell ref="BZ175:CE175"/>
    <mergeCell ref="CF175:CK175"/>
    <mergeCell ref="CL175:CR175"/>
    <mergeCell ref="CS175:CY175"/>
    <mergeCell ref="CZ175:DF175"/>
    <mergeCell ref="DG175:DM175"/>
    <mergeCell ref="DN175:DT175"/>
    <mergeCell ref="A174:C174"/>
    <mergeCell ref="D174:N174"/>
    <mergeCell ref="O174:Y174"/>
    <mergeCell ref="Z174:AJ174"/>
    <mergeCell ref="AK174:AQ174"/>
    <mergeCell ref="AR174:AW174"/>
    <mergeCell ref="AX174:BD174"/>
    <mergeCell ref="BE174:BK174"/>
    <mergeCell ref="BM174:BS174"/>
    <mergeCell ref="BT174:BY174"/>
    <mergeCell ref="BZ174:CE174"/>
    <mergeCell ref="CF174:CK174"/>
    <mergeCell ref="CL174:CR174"/>
    <mergeCell ref="CS174:CY174"/>
    <mergeCell ref="CZ174:DF174"/>
    <mergeCell ref="DG174:DM174"/>
    <mergeCell ref="DN174:DT174"/>
    <mergeCell ref="DG171:DM171"/>
    <mergeCell ref="DN171:DT171"/>
    <mergeCell ref="A173:C173"/>
    <mergeCell ref="D173:N173"/>
    <mergeCell ref="O173:Y173"/>
    <mergeCell ref="Z173:AJ173"/>
    <mergeCell ref="AK173:AQ173"/>
    <mergeCell ref="AR173:AW173"/>
    <mergeCell ref="AX173:BD173"/>
    <mergeCell ref="BE173:BK173"/>
    <mergeCell ref="BM173:BS173"/>
    <mergeCell ref="BT173:BY173"/>
    <mergeCell ref="BZ173:CE173"/>
    <mergeCell ref="CF173:CK173"/>
    <mergeCell ref="CL173:CR173"/>
    <mergeCell ref="CS173:CY173"/>
    <mergeCell ref="CZ173:DF173"/>
    <mergeCell ref="DG173:DM173"/>
    <mergeCell ref="DN173:DT173"/>
    <mergeCell ref="A172:C172"/>
    <mergeCell ref="D172:N172"/>
    <mergeCell ref="O172:Y172"/>
    <mergeCell ref="Z172:AJ172"/>
    <mergeCell ref="AK172:AQ172"/>
    <mergeCell ref="AR172:AW172"/>
    <mergeCell ref="AX172:BD172"/>
    <mergeCell ref="BE172:BK172"/>
    <mergeCell ref="BM172:BS172"/>
    <mergeCell ref="BT172:BY172"/>
    <mergeCell ref="BZ172:CE172"/>
    <mergeCell ref="CF172:CK172"/>
    <mergeCell ref="CL172:CR172"/>
    <mergeCell ref="A171:C171"/>
    <mergeCell ref="D171:N171"/>
    <mergeCell ref="O171:Y171"/>
    <mergeCell ref="Z171:AJ171"/>
    <mergeCell ref="AK171:AQ171"/>
    <mergeCell ref="AR171:AW171"/>
    <mergeCell ref="AX171:BD171"/>
    <mergeCell ref="BE171:BK171"/>
    <mergeCell ref="BM171:BS171"/>
    <mergeCell ref="BT171:BY171"/>
    <mergeCell ref="BZ171:CE171"/>
    <mergeCell ref="CF171:CK171"/>
    <mergeCell ref="CL171:CR171"/>
    <mergeCell ref="CS171:CY171"/>
    <mergeCell ref="CZ171:DF171"/>
    <mergeCell ref="A170:C170"/>
    <mergeCell ref="D170:N170"/>
    <mergeCell ref="O170:Y170"/>
    <mergeCell ref="Z170:AJ170"/>
    <mergeCell ref="AK170:AQ170"/>
    <mergeCell ref="AR170:AW170"/>
    <mergeCell ref="AX170:BD170"/>
    <mergeCell ref="BE170:BK170"/>
    <mergeCell ref="BM170:BS170"/>
    <mergeCell ref="BT170:BY170"/>
    <mergeCell ref="BZ170:CE170"/>
    <mergeCell ref="CF170:CK170"/>
    <mergeCell ref="CL170:CR170"/>
    <mergeCell ref="CS170:CY170"/>
    <mergeCell ref="CZ170:DF170"/>
    <mergeCell ref="DG170:DM170"/>
    <mergeCell ref="DN170:DT170"/>
    <mergeCell ref="A169:C169"/>
    <mergeCell ref="D169:N169"/>
    <mergeCell ref="O169:Y169"/>
    <mergeCell ref="Z169:AJ169"/>
    <mergeCell ref="AK169:AQ169"/>
    <mergeCell ref="AR169:AW169"/>
    <mergeCell ref="AX169:BD169"/>
    <mergeCell ref="BE169:BK169"/>
    <mergeCell ref="BM169:BS169"/>
    <mergeCell ref="BT169:BY169"/>
    <mergeCell ref="BZ169:CE169"/>
    <mergeCell ref="CF169:CK169"/>
    <mergeCell ref="CL169:CR169"/>
    <mergeCell ref="CS169:CY169"/>
    <mergeCell ref="CZ169:DF169"/>
    <mergeCell ref="DG169:DM169"/>
    <mergeCell ref="DN169:DT169"/>
    <mergeCell ref="A168:C168"/>
    <mergeCell ref="D168:N168"/>
    <mergeCell ref="O168:Y168"/>
    <mergeCell ref="Z168:AJ168"/>
    <mergeCell ref="AK168:AQ168"/>
    <mergeCell ref="AR168:AW168"/>
    <mergeCell ref="AX168:BD168"/>
    <mergeCell ref="BE168:BK168"/>
    <mergeCell ref="BM168:BS168"/>
    <mergeCell ref="BT168:BY168"/>
    <mergeCell ref="BZ168:CE168"/>
    <mergeCell ref="CF168:CK168"/>
    <mergeCell ref="CL168:CR168"/>
    <mergeCell ref="CS168:CY168"/>
    <mergeCell ref="CZ168:DF168"/>
    <mergeCell ref="DG168:DM168"/>
    <mergeCell ref="DN168:DT168"/>
    <mergeCell ref="A167:C167"/>
    <mergeCell ref="D167:N167"/>
    <mergeCell ref="O167:Y167"/>
    <mergeCell ref="Z167:AJ167"/>
    <mergeCell ref="AK167:AQ167"/>
    <mergeCell ref="AR167:AW167"/>
    <mergeCell ref="AX167:BD167"/>
    <mergeCell ref="BE167:BK167"/>
    <mergeCell ref="BM167:BS167"/>
    <mergeCell ref="BT167:BY167"/>
    <mergeCell ref="BZ167:CE167"/>
    <mergeCell ref="CF167:CK167"/>
    <mergeCell ref="CL167:CR167"/>
    <mergeCell ref="CS167:CY167"/>
    <mergeCell ref="CZ167:DF167"/>
    <mergeCell ref="DG167:DM167"/>
    <mergeCell ref="DN167:DT167"/>
    <mergeCell ref="A166:C166"/>
    <mergeCell ref="D166:N166"/>
    <mergeCell ref="O166:Y166"/>
    <mergeCell ref="Z166:AJ166"/>
    <mergeCell ref="AK166:AQ166"/>
    <mergeCell ref="AR166:AW166"/>
    <mergeCell ref="AX166:BD166"/>
    <mergeCell ref="BE166:BK166"/>
    <mergeCell ref="BM166:BS166"/>
    <mergeCell ref="BT166:BY166"/>
    <mergeCell ref="BZ166:CE166"/>
    <mergeCell ref="CF166:CK166"/>
    <mergeCell ref="CL166:CR166"/>
    <mergeCell ref="CS166:CY166"/>
    <mergeCell ref="CZ166:DF166"/>
    <mergeCell ref="DG166:DM166"/>
    <mergeCell ref="DN166:DT166"/>
    <mergeCell ref="A165:C165"/>
    <mergeCell ref="D165:N165"/>
    <mergeCell ref="O165:Y165"/>
    <mergeCell ref="Z165:AJ165"/>
    <mergeCell ref="AK165:AQ165"/>
    <mergeCell ref="AR165:AW165"/>
    <mergeCell ref="AX165:BD165"/>
    <mergeCell ref="BE165:BK165"/>
    <mergeCell ref="BM165:BS165"/>
    <mergeCell ref="BT165:BY165"/>
    <mergeCell ref="BZ165:CE165"/>
    <mergeCell ref="CF165:CK165"/>
    <mergeCell ref="CL165:CR165"/>
    <mergeCell ref="CS165:CY165"/>
    <mergeCell ref="CZ165:DF165"/>
    <mergeCell ref="DG165:DM165"/>
    <mergeCell ref="DN165:DT165"/>
    <mergeCell ref="A164:C164"/>
    <mergeCell ref="D164:N164"/>
    <mergeCell ref="O164:Y164"/>
    <mergeCell ref="Z164:AJ164"/>
    <mergeCell ref="AK164:AQ164"/>
    <mergeCell ref="AR164:AW164"/>
    <mergeCell ref="AX164:BD164"/>
    <mergeCell ref="BE164:BK164"/>
    <mergeCell ref="BM164:BS164"/>
    <mergeCell ref="BT164:BY164"/>
    <mergeCell ref="BZ164:CE164"/>
    <mergeCell ref="CF164:CK164"/>
    <mergeCell ref="CL164:CR164"/>
    <mergeCell ref="CS164:CY164"/>
    <mergeCell ref="CZ164:DF164"/>
    <mergeCell ref="DG164:DM164"/>
    <mergeCell ref="DN164:DT164"/>
    <mergeCell ref="A163:C163"/>
    <mergeCell ref="D163:N163"/>
    <mergeCell ref="O163:Y163"/>
    <mergeCell ref="Z163:AJ163"/>
    <mergeCell ref="AK163:AQ163"/>
    <mergeCell ref="AR163:AW163"/>
    <mergeCell ref="AX163:BD163"/>
    <mergeCell ref="BE163:BK163"/>
    <mergeCell ref="BM163:BS163"/>
    <mergeCell ref="BT163:BY163"/>
    <mergeCell ref="BZ163:CE163"/>
    <mergeCell ref="CF163:CK163"/>
    <mergeCell ref="CL163:CR163"/>
    <mergeCell ref="CS163:CY163"/>
    <mergeCell ref="CZ163:DF163"/>
    <mergeCell ref="DG163:DM163"/>
    <mergeCell ref="DN163:DT163"/>
    <mergeCell ref="A162:C162"/>
    <mergeCell ref="D162:N162"/>
    <mergeCell ref="O162:Y162"/>
    <mergeCell ref="Z162:AJ162"/>
    <mergeCell ref="AK162:AQ162"/>
    <mergeCell ref="AR162:AW162"/>
    <mergeCell ref="AX162:BD162"/>
    <mergeCell ref="BE162:BK162"/>
    <mergeCell ref="BM162:BS162"/>
    <mergeCell ref="BT162:BY162"/>
    <mergeCell ref="BZ162:CE162"/>
    <mergeCell ref="CF162:CK162"/>
    <mergeCell ref="CL162:CR162"/>
    <mergeCell ref="CS162:CY162"/>
    <mergeCell ref="CZ162:DF162"/>
    <mergeCell ref="DG162:DM162"/>
    <mergeCell ref="DN162:DT162"/>
    <mergeCell ref="A161:C161"/>
    <mergeCell ref="D161:N161"/>
    <mergeCell ref="O161:Y161"/>
    <mergeCell ref="Z161:AJ161"/>
    <mergeCell ref="AK161:AQ161"/>
    <mergeCell ref="AR161:AW161"/>
    <mergeCell ref="AX161:BD161"/>
    <mergeCell ref="BE161:BK161"/>
    <mergeCell ref="BM161:BS161"/>
    <mergeCell ref="BT161:BY161"/>
    <mergeCell ref="BZ161:CE161"/>
    <mergeCell ref="CF161:CK161"/>
    <mergeCell ref="CL161:CR161"/>
    <mergeCell ref="CS161:CY161"/>
    <mergeCell ref="CZ161:DF161"/>
    <mergeCell ref="DG161:DM161"/>
    <mergeCell ref="DN161:DT161"/>
    <mergeCell ref="A160:C160"/>
    <mergeCell ref="D160:N160"/>
    <mergeCell ref="O160:Y160"/>
    <mergeCell ref="Z160:AJ160"/>
    <mergeCell ref="AK160:AQ160"/>
    <mergeCell ref="AR160:AW160"/>
    <mergeCell ref="AX160:BD160"/>
    <mergeCell ref="BE160:BK160"/>
    <mergeCell ref="BM160:BS160"/>
    <mergeCell ref="BT160:BY160"/>
    <mergeCell ref="BZ160:CE160"/>
    <mergeCell ref="CF160:CK160"/>
    <mergeCell ref="CL160:CR160"/>
    <mergeCell ref="CS160:CY160"/>
    <mergeCell ref="CZ160:DF160"/>
    <mergeCell ref="DG160:DM160"/>
    <mergeCell ref="DN160:DT160"/>
    <mergeCell ref="A159:C159"/>
    <mergeCell ref="D159:N159"/>
    <mergeCell ref="O159:Y159"/>
    <mergeCell ref="Z159:AJ159"/>
    <mergeCell ref="AK159:AQ159"/>
    <mergeCell ref="AR159:AW159"/>
    <mergeCell ref="AX159:BD159"/>
    <mergeCell ref="BE159:BK159"/>
    <mergeCell ref="BM159:BS159"/>
    <mergeCell ref="BT159:BY159"/>
    <mergeCell ref="BZ159:CE159"/>
    <mergeCell ref="CF159:CK159"/>
    <mergeCell ref="CL159:CR159"/>
    <mergeCell ref="CS159:CY159"/>
    <mergeCell ref="CZ159:DF159"/>
    <mergeCell ref="DG159:DM159"/>
    <mergeCell ref="DN159:DT159"/>
    <mergeCell ref="A158:C158"/>
    <mergeCell ref="D158:N158"/>
    <mergeCell ref="O158:Y158"/>
    <mergeCell ref="Z158:AJ158"/>
    <mergeCell ref="AK158:AQ158"/>
    <mergeCell ref="AR158:AW158"/>
    <mergeCell ref="AX158:BD158"/>
    <mergeCell ref="BE158:BK158"/>
    <mergeCell ref="BM158:BS158"/>
    <mergeCell ref="BT158:BY158"/>
    <mergeCell ref="BZ158:CE158"/>
    <mergeCell ref="CF158:CK158"/>
    <mergeCell ref="CL158:CR158"/>
    <mergeCell ref="CS158:CY158"/>
    <mergeCell ref="CZ158:DF158"/>
    <mergeCell ref="DG158:DM158"/>
    <mergeCell ref="DN158:DT158"/>
    <mergeCell ref="A157:C157"/>
    <mergeCell ref="D157:N157"/>
    <mergeCell ref="O157:Y157"/>
    <mergeCell ref="Z157:AJ157"/>
    <mergeCell ref="AK157:AQ157"/>
    <mergeCell ref="AR157:AW157"/>
    <mergeCell ref="AX157:BD157"/>
    <mergeCell ref="BE157:BK157"/>
    <mergeCell ref="BM157:BS157"/>
    <mergeCell ref="BT157:BY157"/>
    <mergeCell ref="BZ157:CE157"/>
    <mergeCell ref="CF157:CK157"/>
    <mergeCell ref="CL157:CR157"/>
    <mergeCell ref="CS157:CY157"/>
    <mergeCell ref="CZ157:DF157"/>
    <mergeCell ref="DG157:DM157"/>
    <mergeCell ref="DN157:DT157"/>
    <mergeCell ref="A156:C156"/>
    <mergeCell ref="D156:N156"/>
    <mergeCell ref="O156:Y156"/>
    <mergeCell ref="Z156:AJ156"/>
    <mergeCell ref="AK156:AQ156"/>
    <mergeCell ref="AR156:AW156"/>
    <mergeCell ref="AX156:BD156"/>
    <mergeCell ref="BE156:BK156"/>
    <mergeCell ref="BM156:BS156"/>
    <mergeCell ref="BT156:BY156"/>
    <mergeCell ref="BZ156:CE156"/>
    <mergeCell ref="CF156:CK156"/>
    <mergeCell ref="CL156:CR156"/>
    <mergeCell ref="CS156:CY156"/>
    <mergeCell ref="CZ156:DF156"/>
    <mergeCell ref="DG156:DM156"/>
    <mergeCell ref="DN156:DT156"/>
    <mergeCell ref="A155:C155"/>
    <mergeCell ref="D155:N155"/>
    <mergeCell ref="O155:Y155"/>
    <mergeCell ref="Z155:AJ155"/>
    <mergeCell ref="AK155:AQ155"/>
    <mergeCell ref="AR155:AW155"/>
    <mergeCell ref="AX155:BD155"/>
    <mergeCell ref="BE155:BK155"/>
    <mergeCell ref="BM155:BS155"/>
    <mergeCell ref="BT155:BY155"/>
    <mergeCell ref="BZ155:CE155"/>
    <mergeCell ref="CF155:CK155"/>
    <mergeCell ref="CL155:CR155"/>
    <mergeCell ref="CS155:CY155"/>
    <mergeCell ref="CZ155:DF155"/>
    <mergeCell ref="DG155:DM155"/>
    <mergeCell ref="DN155:DT155"/>
    <mergeCell ref="DG153:DM153"/>
    <mergeCell ref="DN153:DT153"/>
    <mergeCell ref="A154:C154"/>
    <mergeCell ref="D154:N154"/>
    <mergeCell ref="O154:Y154"/>
    <mergeCell ref="Z154:AJ154"/>
    <mergeCell ref="AK154:AQ154"/>
    <mergeCell ref="AR154:AW154"/>
    <mergeCell ref="AX154:BD154"/>
    <mergeCell ref="BE154:BK154"/>
    <mergeCell ref="BM154:BS154"/>
    <mergeCell ref="BT154:BY154"/>
    <mergeCell ref="BZ154:CE154"/>
    <mergeCell ref="CF154:CK154"/>
    <mergeCell ref="CL154:CR154"/>
    <mergeCell ref="CS154:CY154"/>
    <mergeCell ref="CZ154:DF154"/>
    <mergeCell ref="DG154:DM154"/>
    <mergeCell ref="DN154:DT154"/>
    <mergeCell ref="A153:C153"/>
    <mergeCell ref="D153:N153"/>
    <mergeCell ref="O153:Y153"/>
    <mergeCell ref="Z153:AJ153"/>
    <mergeCell ref="AK153:AQ153"/>
    <mergeCell ref="AR153:AW153"/>
    <mergeCell ref="AX153:BD153"/>
    <mergeCell ref="BE153:BK153"/>
    <mergeCell ref="BM153:BS153"/>
    <mergeCell ref="BT153:BY153"/>
    <mergeCell ref="BZ153:CE153"/>
    <mergeCell ref="CF153:CK153"/>
    <mergeCell ref="CL153:CR153"/>
    <mergeCell ref="CS153:CY153"/>
    <mergeCell ref="CZ153:DF153"/>
    <mergeCell ref="DG151:DM151"/>
    <mergeCell ref="DN151:DT151"/>
    <mergeCell ref="A152:C152"/>
    <mergeCell ref="D152:N152"/>
    <mergeCell ref="O152:Y152"/>
    <mergeCell ref="Z152:AJ152"/>
    <mergeCell ref="AK152:AQ152"/>
    <mergeCell ref="AR152:AW152"/>
    <mergeCell ref="AX152:BD152"/>
    <mergeCell ref="BE152:BK152"/>
    <mergeCell ref="BM152:BS152"/>
    <mergeCell ref="BT152:BY152"/>
    <mergeCell ref="BZ152:CE152"/>
    <mergeCell ref="CF152:CK152"/>
    <mergeCell ref="CL152:CR152"/>
    <mergeCell ref="CS152:CY152"/>
    <mergeCell ref="CZ152:DF152"/>
    <mergeCell ref="DG152:DM152"/>
    <mergeCell ref="DN152:DT152"/>
    <mergeCell ref="A151:C151"/>
    <mergeCell ref="D151:N151"/>
    <mergeCell ref="O151:Y151"/>
    <mergeCell ref="Z151:AJ151"/>
    <mergeCell ref="AK151:AQ151"/>
    <mergeCell ref="AR151:AW151"/>
    <mergeCell ref="AX151:BD151"/>
    <mergeCell ref="BE151:BK151"/>
    <mergeCell ref="BM151:BS151"/>
    <mergeCell ref="BT151:BY151"/>
    <mergeCell ref="BZ151:CE151"/>
    <mergeCell ref="CL151:CR151"/>
    <mergeCell ref="CS151:CY151"/>
    <mergeCell ref="CZ151:DF151"/>
    <mergeCell ref="A150:C150"/>
    <mergeCell ref="D150:N150"/>
    <mergeCell ref="O150:Y150"/>
    <mergeCell ref="Z150:AJ150"/>
    <mergeCell ref="AK150:AQ150"/>
    <mergeCell ref="AR150:AW150"/>
    <mergeCell ref="AX150:BD150"/>
    <mergeCell ref="BE150:BK150"/>
    <mergeCell ref="BM150:BS150"/>
    <mergeCell ref="BT150:BY150"/>
    <mergeCell ref="BZ150:CE150"/>
    <mergeCell ref="CF150:CK150"/>
    <mergeCell ref="CL150:CR150"/>
    <mergeCell ref="CS150:CY150"/>
    <mergeCell ref="CZ150:DF150"/>
    <mergeCell ref="DN150:DT150"/>
    <mergeCell ref="A149:C149"/>
    <mergeCell ref="D149:N149"/>
    <mergeCell ref="O149:Y149"/>
    <mergeCell ref="Z149:AJ149"/>
    <mergeCell ref="AK149:AQ149"/>
    <mergeCell ref="AR149:AW149"/>
    <mergeCell ref="AX149:BD149"/>
    <mergeCell ref="BE149:BK149"/>
    <mergeCell ref="BM149:BS149"/>
    <mergeCell ref="BT149:BY149"/>
    <mergeCell ref="BZ149:CE149"/>
    <mergeCell ref="CF149:CK149"/>
    <mergeCell ref="CL149:CR149"/>
    <mergeCell ref="CS149:CY149"/>
    <mergeCell ref="CZ149:DF149"/>
    <mergeCell ref="DG149:DM149"/>
    <mergeCell ref="DN149:DT149"/>
    <mergeCell ref="A148:C148"/>
    <mergeCell ref="D148:N148"/>
    <mergeCell ref="O148:Y148"/>
    <mergeCell ref="Z148:AJ148"/>
    <mergeCell ref="AK148:AQ148"/>
    <mergeCell ref="AR148:AW148"/>
    <mergeCell ref="AX148:BD148"/>
    <mergeCell ref="BE148:BK148"/>
    <mergeCell ref="BM148:BS148"/>
    <mergeCell ref="BT148:BY148"/>
    <mergeCell ref="BZ148:CE148"/>
    <mergeCell ref="CF148:CK148"/>
    <mergeCell ref="CL148:CR148"/>
    <mergeCell ref="CS148:CY148"/>
    <mergeCell ref="CZ148:DF148"/>
    <mergeCell ref="DG148:DM148"/>
    <mergeCell ref="DN148:DT148"/>
    <mergeCell ref="A147:C147"/>
    <mergeCell ref="D147:N147"/>
    <mergeCell ref="O147:Y147"/>
    <mergeCell ref="Z147:AJ147"/>
    <mergeCell ref="AK147:AQ147"/>
    <mergeCell ref="AR147:AW147"/>
    <mergeCell ref="AX147:BD147"/>
    <mergeCell ref="BE147:BK147"/>
    <mergeCell ref="BM147:BS147"/>
    <mergeCell ref="BT147:BY147"/>
    <mergeCell ref="BZ147:CE147"/>
    <mergeCell ref="CF147:CK147"/>
    <mergeCell ref="CL147:CR147"/>
    <mergeCell ref="CS147:CY147"/>
    <mergeCell ref="CZ147:DF147"/>
    <mergeCell ref="DG147:DM147"/>
    <mergeCell ref="DN147:DT147"/>
    <mergeCell ref="A146:C146"/>
    <mergeCell ref="D146:N146"/>
    <mergeCell ref="O146:Y146"/>
    <mergeCell ref="Z146:AJ146"/>
    <mergeCell ref="AK146:AQ146"/>
    <mergeCell ref="AR146:AW146"/>
    <mergeCell ref="AX146:BD146"/>
    <mergeCell ref="BE146:BK146"/>
    <mergeCell ref="BM146:BS146"/>
    <mergeCell ref="BT146:BY146"/>
    <mergeCell ref="BZ146:CE146"/>
    <mergeCell ref="CF146:CK146"/>
    <mergeCell ref="CL146:CR146"/>
    <mergeCell ref="CS146:CY146"/>
    <mergeCell ref="CZ146:DF146"/>
    <mergeCell ref="DG146:DM146"/>
    <mergeCell ref="DN146:DT146"/>
    <mergeCell ref="A145:C145"/>
    <mergeCell ref="D145:N145"/>
    <mergeCell ref="O145:Y145"/>
    <mergeCell ref="Z145:AJ145"/>
    <mergeCell ref="AK145:AQ145"/>
    <mergeCell ref="AR145:AW145"/>
    <mergeCell ref="AX145:BD145"/>
    <mergeCell ref="BE145:BK145"/>
    <mergeCell ref="BM145:BS145"/>
    <mergeCell ref="BT145:BY145"/>
    <mergeCell ref="BZ145:CE145"/>
    <mergeCell ref="CF145:CK145"/>
    <mergeCell ref="CL145:CR145"/>
    <mergeCell ref="CS145:CY145"/>
    <mergeCell ref="CZ145:DF145"/>
    <mergeCell ref="DG145:DM145"/>
    <mergeCell ref="DN145:DT145"/>
    <mergeCell ref="A144:C144"/>
    <mergeCell ref="D144:N144"/>
    <mergeCell ref="O144:Y144"/>
    <mergeCell ref="Z144:AJ144"/>
    <mergeCell ref="AK144:AQ144"/>
    <mergeCell ref="AR144:AW144"/>
    <mergeCell ref="AX144:BD144"/>
    <mergeCell ref="BE144:BK144"/>
    <mergeCell ref="BM144:BS144"/>
    <mergeCell ref="BT144:BY144"/>
    <mergeCell ref="BZ144:CE144"/>
    <mergeCell ref="CF144:CK144"/>
    <mergeCell ref="CL144:CR144"/>
    <mergeCell ref="CS144:CY144"/>
    <mergeCell ref="CZ144:DF144"/>
    <mergeCell ref="DG144:DM144"/>
    <mergeCell ref="DN144:DT144"/>
    <mergeCell ref="A143:C143"/>
    <mergeCell ref="D143:N143"/>
    <mergeCell ref="O143:Y143"/>
    <mergeCell ref="Z143:AJ143"/>
    <mergeCell ref="AK143:AQ143"/>
    <mergeCell ref="AR143:AW143"/>
    <mergeCell ref="AX143:BD143"/>
    <mergeCell ref="BE143:BK143"/>
    <mergeCell ref="BM143:BS143"/>
    <mergeCell ref="BT143:BY143"/>
    <mergeCell ref="BZ143:CE143"/>
    <mergeCell ref="CF143:CK143"/>
    <mergeCell ref="CL143:CR143"/>
    <mergeCell ref="CS143:CY143"/>
    <mergeCell ref="CZ143:DF143"/>
    <mergeCell ref="DG143:DM143"/>
    <mergeCell ref="DN143:DT143"/>
    <mergeCell ref="A142:C142"/>
    <mergeCell ref="D142:N142"/>
    <mergeCell ref="O142:Y142"/>
    <mergeCell ref="Z142:AJ142"/>
    <mergeCell ref="AK142:AQ142"/>
    <mergeCell ref="AR142:AW142"/>
    <mergeCell ref="AX142:BD142"/>
    <mergeCell ref="BE142:BK142"/>
    <mergeCell ref="BM142:BS142"/>
    <mergeCell ref="BT142:BY142"/>
    <mergeCell ref="BZ142:CE142"/>
    <mergeCell ref="CF142:CK142"/>
    <mergeCell ref="CL142:CR142"/>
    <mergeCell ref="CS142:CY142"/>
    <mergeCell ref="CZ142:DF142"/>
    <mergeCell ref="DG142:DM142"/>
    <mergeCell ref="DN142:DT142"/>
    <mergeCell ref="A141:C141"/>
    <mergeCell ref="D141:N141"/>
    <mergeCell ref="O141:Y141"/>
    <mergeCell ref="Z141:AJ141"/>
    <mergeCell ref="AK141:AQ141"/>
    <mergeCell ref="AR141:AW141"/>
    <mergeCell ref="AX141:BD141"/>
    <mergeCell ref="BE141:BK141"/>
    <mergeCell ref="BM141:BS141"/>
    <mergeCell ref="BT141:BY141"/>
    <mergeCell ref="BZ141:CE141"/>
    <mergeCell ref="CF141:CK141"/>
    <mergeCell ref="CL141:CR141"/>
    <mergeCell ref="CS141:CY141"/>
    <mergeCell ref="CZ141:DF141"/>
    <mergeCell ref="DG141:DM141"/>
    <mergeCell ref="DN141:DT141"/>
    <mergeCell ref="A140:C140"/>
    <mergeCell ref="D140:N140"/>
    <mergeCell ref="O140:Y140"/>
    <mergeCell ref="Z140:AJ140"/>
    <mergeCell ref="AK140:AQ140"/>
    <mergeCell ref="AR140:AW140"/>
    <mergeCell ref="AX140:BD140"/>
    <mergeCell ref="BE140:BK140"/>
    <mergeCell ref="BM140:BS140"/>
    <mergeCell ref="BT140:BY140"/>
    <mergeCell ref="BZ140:CE140"/>
    <mergeCell ref="CF140:CK140"/>
    <mergeCell ref="CL140:CR140"/>
    <mergeCell ref="CS140:CY140"/>
    <mergeCell ref="CZ140:DF140"/>
    <mergeCell ref="DG140:DM140"/>
    <mergeCell ref="DN140:DT140"/>
    <mergeCell ref="A139:C139"/>
    <mergeCell ref="D139:N139"/>
    <mergeCell ref="O139:Y139"/>
    <mergeCell ref="Z139:AJ139"/>
    <mergeCell ref="AK139:AQ139"/>
    <mergeCell ref="AR139:AW139"/>
    <mergeCell ref="AX139:BD139"/>
    <mergeCell ref="BE139:BK139"/>
    <mergeCell ref="BM139:BS139"/>
    <mergeCell ref="BT139:BY139"/>
    <mergeCell ref="BZ139:CE139"/>
    <mergeCell ref="CF139:CK139"/>
    <mergeCell ref="CL139:CR139"/>
    <mergeCell ref="CS139:CY139"/>
    <mergeCell ref="CZ139:DF139"/>
    <mergeCell ref="DG139:DM139"/>
    <mergeCell ref="DN139:DT139"/>
    <mergeCell ref="A138:C138"/>
    <mergeCell ref="D138:N138"/>
    <mergeCell ref="O138:Y138"/>
    <mergeCell ref="Z138:AJ138"/>
    <mergeCell ref="AK138:AQ138"/>
    <mergeCell ref="AR138:AW138"/>
    <mergeCell ref="AX138:BD138"/>
    <mergeCell ref="BE138:BK138"/>
    <mergeCell ref="BM138:BS138"/>
    <mergeCell ref="BT138:BY138"/>
    <mergeCell ref="BZ138:CE138"/>
    <mergeCell ref="CF138:CK138"/>
    <mergeCell ref="CL138:CR138"/>
    <mergeCell ref="CS138:CY138"/>
    <mergeCell ref="CZ138:DF138"/>
    <mergeCell ref="DG138:DM138"/>
    <mergeCell ref="DN138:DT138"/>
    <mergeCell ref="A137:C137"/>
    <mergeCell ref="D137:N137"/>
    <mergeCell ref="O137:Y137"/>
    <mergeCell ref="Z137:AJ137"/>
    <mergeCell ref="AK137:AQ137"/>
    <mergeCell ref="AR137:AW137"/>
    <mergeCell ref="AX137:BD137"/>
    <mergeCell ref="BE137:BK137"/>
    <mergeCell ref="BM137:BS137"/>
    <mergeCell ref="BT137:BY137"/>
    <mergeCell ref="BZ137:CE137"/>
    <mergeCell ref="CF137:CK137"/>
    <mergeCell ref="CL137:CR137"/>
    <mergeCell ref="CS137:CY137"/>
    <mergeCell ref="CZ137:DF137"/>
    <mergeCell ref="DG137:DM137"/>
    <mergeCell ref="DN137:DT137"/>
    <mergeCell ref="A136:C136"/>
    <mergeCell ref="D136:N136"/>
    <mergeCell ref="O136:Y136"/>
    <mergeCell ref="Z136:AJ136"/>
    <mergeCell ref="AK136:AQ136"/>
    <mergeCell ref="AR136:AW136"/>
    <mergeCell ref="AX136:BD136"/>
    <mergeCell ref="BE136:BK136"/>
    <mergeCell ref="BM136:BS136"/>
    <mergeCell ref="BT136:BY136"/>
    <mergeCell ref="BZ136:CE136"/>
    <mergeCell ref="CF136:CK136"/>
    <mergeCell ref="CL136:CR136"/>
    <mergeCell ref="CS136:CY136"/>
    <mergeCell ref="CZ136:DF136"/>
    <mergeCell ref="DG136:DM136"/>
    <mergeCell ref="DN136:DT136"/>
    <mergeCell ref="A135:C135"/>
    <mergeCell ref="D135:N135"/>
    <mergeCell ref="O135:Y135"/>
    <mergeCell ref="Z135:AJ135"/>
    <mergeCell ref="AK135:AQ135"/>
    <mergeCell ref="AR135:AW135"/>
    <mergeCell ref="AX135:BD135"/>
    <mergeCell ref="BE135:BK135"/>
    <mergeCell ref="BM135:BS135"/>
    <mergeCell ref="BT135:BY135"/>
    <mergeCell ref="BZ135:CE135"/>
    <mergeCell ref="CF135:CK135"/>
    <mergeCell ref="CL135:CR135"/>
    <mergeCell ref="CS135:CY135"/>
    <mergeCell ref="CZ135:DF135"/>
    <mergeCell ref="DG135:DM135"/>
    <mergeCell ref="DN135:DT135"/>
    <mergeCell ref="A134:C134"/>
    <mergeCell ref="D134:N134"/>
    <mergeCell ref="O134:Y134"/>
    <mergeCell ref="Z134:AJ134"/>
    <mergeCell ref="AK134:AQ134"/>
    <mergeCell ref="AR134:AW134"/>
    <mergeCell ref="AX134:BD134"/>
    <mergeCell ref="BE134:BK134"/>
    <mergeCell ref="BM134:BS134"/>
    <mergeCell ref="BT134:BY134"/>
    <mergeCell ref="BZ134:CE134"/>
    <mergeCell ref="CF134:CK134"/>
    <mergeCell ref="CL134:CR134"/>
    <mergeCell ref="CS134:CY134"/>
    <mergeCell ref="CZ134:DF134"/>
    <mergeCell ref="DG134:DM134"/>
    <mergeCell ref="DN134:DT134"/>
    <mergeCell ref="A133:C133"/>
    <mergeCell ref="D133:N133"/>
    <mergeCell ref="O133:Y133"/>
    <mergeCell ref="Z133:AJ133"/>
    <mergeCell ref="AK133:AQ133"/>
    <mergeCell ref="AR133:AW133"/>
    <mergeCell ref="AX133:BD133"/>
    <mergeCell ref="BE133:BK133"/>
    <mergeCell ref="BM133:BS133"/>
    <mergeCell ref="BT133:BY133"/>
    <mergeCell ref="BZ133:CE133"/>
    <mergeCell ref="CF133:CK133"/>
    <mergeCell ref="CL133:CR133"/>
    <mergeCell ref="CS133:CY133"/>
    <mergeCell ref="CZ133:DF133"/>
    <mergeCell ref="DG133:DM133"/>
    <mergeCell ref="DN133:DT133"/>
    <mergeCell ref="A132:C132"/>
    <mergeCell ref="D132:N132"/>
    <mergeCell ref="O132:Y132"/>
    <mergeCell ref="Z132:AJ132"/>
    <mergeCell ref="AK132:AQ132"/>
    <mergeCell ref="AR132:AW132"/>
    <mergeCell ref="AX132:BD132"/>
    <mergeCell ref="BE132:BK132"/>
    <mergeCell ref="BM132:BS132"/>
    <mergeCell ref="BT132:BY132"/>
    <mergeCell ref="BZ132:CE132"/>
    <mergeCell ref="CF132:CK132"/>
    <mergeCell ref="CL132:CR132"/>
    <mergeCell ref="CS132:CY132"/>
    <mergeCell ref="CZ132:DF132"/>
    <mergeCell ref="DG132:DM132"/>
    <mergeCell ref="DN132:DT132"/>
    <mergeCell ref="A131:C131"/>
    <mergeCell ref="D131:N131"/>
    <mergeCell ref="O131:Y131"/>
    <mergeCell ref="Z131:AJ131"/>
    <mergeCell ref="AK131:AQ131"/>
    <mergeCell ref="AR131:AW131"/>
    <mergeCell ref="AX131:BD131"/>
    <mergeCell ref="BE131:BK131"/>
    <mergeCell ref="BM131:BS131"/>
    <mergeCell ref="BT131:BY131"/>
    <mergeCell ref="BZ131:CE131"/>
    <mergeCell ref="CF131:CK131"/>
    <mergeCell ref="CL131:CR131"/>
    <mergeCell ref="CS131:CY131"/>
    <mergeCell ref="CZ131:DF131"/>
    <mergeCell ref="DG131:DM131"/>
    <mergeCell ref="DN131:DT131"/>
    <mergeCell ref="A130:C130"/>
    <mergeCell ref="D130:N130"/>
    <mergeCell ref="O130:Y130"/>
    <mergeCell ref="Z130:AJ130"/>
    <mergeCell ref="AK130:AQ130"/>
    <mergeCell ref="AR130:AW130"/>
    <mergeCell ref="AX130:BD130"/>
    <mergeCell ref="BE130:BK130"/>
    <mergeCell ref="BM130:BS130"/>
    <mergeCell ref="BT130:BY130"/>
    <mergeCell ref="BZ130:CE130"/>
    <mergeCell ref="CF130:CK130"/>
    <mergeCell ref="CL130:CR130"/>
    <mergeCell ref="CS130:CY130"/>
    <mergeCell ref="CZ130:DF130"/>
    <mergeCell ref="DG130:DM130"/>
    <mergeCell ref="DN130:DT130"/>
    <mergeCell ref="A129:C129"/>
    <mergeCell ref="D129:N129"/>
    <mergeCell ref="O129:Y129"/>
    <mergeCell ref="Z129:AJ129"/>
    <mergeCell ref="AK129:AQ129"/>
    <mergeCell ref="AR129:AW129"/>
    <mergeCell ref="AX129:BD129"/>
    <mergeCell ref="BE129:BK129"/>
    <mergeCell ref="BM129:BS129"/>
    <mergeCell ref="BT129:BY129"/>
    <mergeCell ref="BZ129:CE129"/>
    <mergeCell ref="CF129:CK129"/>
    <mergeCell ref="CL129:CR129"/>
    <mergeCell ref="CS129:CY129"/>
    <mergeCell ref="CZ129:DF129"/>
    <mergeCell ref="DG129:DM129"/>
    <mergeCell ref="DN129:DT129"/>
    <mergeCell ref="A128:C128"/>
    <mergeCell ref="D128:N128"/>
    <mergeCell ref="O128:Y128"/>
    <mergeCell ref="Z128:AJ128"/>
    <mergeCell ref="AK128:AQ128"/>
    <mergeCell ref="AR128:AW128"/>
    <mergeCell ref="AX128:BD128"/>
    <mergeCell ref="BE128:BK128"/>
    <mergeCell ref="BM128:BS128"/>
    <mergeCell ref="BT128:BY128"/>
    <mergeCell ref="BZ128:CE128"/>
    <mergeCell ref="CF128:CK128"/>
    <mergeCell ref="CL128:CR128"/>
    <mergeCell ref="CS128:CY128"/>
    <mergeCell ref="CZ128:DF128"/>
    <mergeCell ref="DG128:DM128"/>
    <mergeCell ref="DN128:DT128"/>
    <mergeCell ref="A127:C127"/>
    <mergeCell ref="D127:N127"/>
    <mergeCell ref="O127:Y127"/>
    <mergeCell ref="Z127:AJ127"/>
    <mergeCell ref="AK127:AQ127"/>
    <mergeCell ref="AR127:AW127"/>
    <mergeCell ref="AX127:BD127"/>
    <mergeCell ref="BE127:BK127"/>
    <mergeCell ref="BM127:BS127"/>
    <mergeCell ref="BT127:BY127"/>
    <mergeCell ref="BZ127:CE127"/>
    <mergeCell ref="CF127:CK127"/>
    <mergeCell ref="CL127:CR127"/>
    <mergeCell ref="CS127:CY127"/>
    <mergeCell ref="CZ127:DF127"/>
    <mergeCell ref="DG127:DM127"/>
    <mergeCell ref="DN127:DT127"/>
    <mergeCell ref="A126:C126"/>
    <mergeCell ref="D126:N126"/>
    <mergeCell ref="O126:Y126"/>
    <mergeCell ref="Z126:AJ126"/>
    <mergeCell ref="AK126:AQ126"/>
    <mergeCell ref="AR126:AW126"/>
    <mergeCell ref="AX126:BD126"/>
    <mergeCell ref="BE126:BK126"/>
    <mergeCell ref="BM126:BS126"/>
    <mergeCell ref="BT126:BY126"/>
    <mergeCell ref="BZ126:CE126"/>
    <mergeCell ref="CF126:CK126"/>
    <mergeCell ref="CL126:CR126"/>
    <mergeCell ref="CS126:CY126"/>
    <mergeCell ref="CZ126:DF126"/>
    <mergeCell ref="DG126:DM126"/>
    <mergeCell ref="DN126:DT126"/>
    <mergeCell ref="A125:C125"/>
    <mergeCell ref="D125:N125"/>
    <mergeCell ref="O125:Y125"/>
    <mergeCell ref="Z125:AJ125"/>
    <mergeCell ref="AK125:AQ125"/>
    <mergeCell ref="AR125:AW125"/>
    <mergeCell ref="AX125:BD125"/>
    <mergeCell ref="BE125:BK125"/>
    <mergeCell ref="BM125:BS125"/>
    <mergeCell ref="BT125:BY125"/>
    <mergeCell ref="BZ125:CE125"/>
    <mergeCell ref="CF125:CK125"/>
    <mergeCell ref="CL125:CR125"/>
    <mergeCell ref="CS125:CY125"/>
    <mergeCell ref="CZ125:DF125"/>
    <mergeCell ref="DG125:DM125"/>
    <mergeCell ref="DN125:DT125"/>
    <mergeCell ref="A124:C124"/>
    <mergeCell ref="D124:N124"/>
    <mergeCell ref="O124:Y124"/>
    <mergeCell ref="Z124:AJ124"/>
    <mergeCell ref="AK124:AQ124"/>
    <mergeCell ref="AR124:AW124"/>
    <mergeCell ref="AX124:BD124"/>
    <mergeCell ref="BE124:BK124"/>
    <mergeCell ref="BM124:BS124"/>
    <mergeCell ref="BT124:BY124"/>
    <mergeCell ref="BZ124:CE124"/>
    <mergeCell ref="CF124:CK124"/>
    <mergeCell ref="CL124:CR124"/>
    <mergeCell ref="CS124:CY124"/>
    <mergeCell ref="CZ124:DF124"/>
    <mergeCell ref="DG124:DM124"/>
    <mergeCell ref="DN124:DT124"/>
    <mergeCell ref="A123:C123"/>
    <mergeCell ref="D123:N123"/>
    <mergeCell ref="O123:Y123"/>
    <mergeCell ref="Z123:AJ123"/>
    <mergeCell ref="AK123:AQ123"/>
    <mergeCell ref="AR123:AW123"/>
    <mergeCell ref="AX123:BD123"/>
    <mergeCell ref="BE123:BK123"/>
    <mergeCell ref="BM123:BS123"/>
    <mergeCell ref="BT123:BY123"/>
    <mergeCell ref="BZ123:CE123"/>
    <mergeCell ref="CF123:CK123"/>
    <mergeCell ref="CL123:CR123"/>
    <mergeCell ref="CS123:CY123"/>
    <mergeCell ref="CZ123:DF123"/>
    <mergeCell ref="DG123:DM123"/>
    <mergeCell ref="DN123:DT123"/>
    <mergeCell ref="A122:C122"/>
    <mergeCell ref="D122:N122"/>
    <mergeCell ref="O122:Y122"/>
    <mergeCell ref="Z122:AJ122"/>
    <mergeCell ref="AK122:AQ122"/>
    <mergeCell ref="AR122:AW122"/>
    <mergeCell ref="AX122:BD122"/>
    <mergeCell ref="BE122:BK122"/>
    <mergeCell ref="BM122:BS122"/>
    <mergeCell ref="BT122:BY122"/>
    <mergeCell ref="BZ122:CE122"/>
    <mergeCell ref="CF122:CK122"/>
    <mergeCell ref="CL122:CR122"/>
    <mergeCell ref="CS122:CY122"/>
    <mergeCell ref="CZ122:DF122"/>
    <mergeCell ref="DG122:DM122"/>
    <mergeCell ref="DN122:DT122"/>
    <mergeCell ref="A121:C121"/>
    <mergeCell ref="D121:N121"/>
    <mergeCell ref="O121:Y121"/>
    <mergeCell ref="Z121:AJ121"/>
    <mergeCell ref="AK121:AQ121"/>
    <mergeCell ref="AR121:AW121"/>
    <mergeCell ref="AX121:BD121"/>
    <mergeCell ref="BE121:BK121"/>
    <mergeCell ref="BM121:BS121"/>
    <mergeCell ref="BT121:BY121"/>
    <mergeCell ref="BZ121:CE121"/>
    <mergeCell ref="CF121:CK121"/>
    <mergeCell ref="CL121:CR121"/>
    <mergeCell ref="CS121:CY121"/>
    <mergeCell ref="CZ121:DF121"/>
    <mergeCell ref="DG121:DM121"/>
    <mergeCell ref="DN121:DT121"/>
    <mergeCell ref="A120:C120"/>
    <mergeCell ref="D120:N120"/>
    <mergeCell ref="O120:Y120"/>
    <mergeCell ref="Z120:AJ120"/>
    <mergeCell ref="AK120:AQ120"/>
    <mergeCell ref="AR120:AW120"/>
    <mergeCell ref="AX120:BD120"/>
    <mergeCell ref="BE120:BK120"/>
    <mergeCell ref="BM120:BS120"/>
    <mergeCell ref="BT120:BY120"/>
    <mergeCell ref="BZ120:CE120"/>
    <mergeCell ref="CF120:CK120"/>
    <mergeCell ref="CL120:CR120"/>
    <mergeCell ref="CS120:CY120"/>
    <mergeCell ref="CZ120:DF120"/>
    <mergeCell ref="DG120:DM120"/>
    <mergeCell ref="DN120:DT120"/>
    <mergeCell ref="A119:C119"/>
    <mergeCell ref="D119:N119"/>
    <mergeCell ref="O119:Y119"/>
    <mergeCell ref="Z119:AJ119"/>
    <mergeCell ref="AK119:AQ119"/>
    <mergeCell ref="AR119:AW119"/>
    <mergeCell ref="AX119:BD119"/>
    <mergeCell ref="BE119:BK119"/>
    <mergeCell ref="BM119:BS119"/>
    <mergeCell ref="BT119:BY119"/>
    <mergeCell ref="BZ119:CE119"/>
    <mergeCell ref="CF119:CK119"/>
    <mergeCell ref="CL119:CR119"/>
    <mergeCell ref="CS119:CY119"/>
    <mergeCell ref="CZ119:DF119"/>
    <mergeCell ref="DG119:DM119"/>
    <mergeCell ref="DN119:DT119"/>
    <mergeCell ref="A118:C118"/>
    <mergeCell ref="D118:N118"/>
    <mergeCell ref="O118:Y118"/>
    <mergeCell ref="Z118:AJ118"/>
    <mergeCell ref="AK118:AQ118"/>
    <mergeCell ref="AR118:AW118"/>
    <mergeCell ref="AX118:BD118"/>
    <mergeCell ref="BE118:BK118"/>
    <mergeCell ref="BM118:BS118"/>
    <mergeCell ref="BT118:BY118"/>
    <mergeCell ref="BZ118:CE118"/>
    <mergeCell ref="CF118:CK118"/>
    <mergeCell ref="CL118:CR118"/>
    <mergeCell ref="CS118:CY118"/>
    <mergeCell ref="CZ118:DF118"/>
    <mergeCell ref="DG118:DM118"/>
    <mergeCell ref="DN118:DT118"/>
    <mergeCell ref="A117:C117"/>
    <mergeCell ref="D117:N117"/>
    <mergeCell ref="O117:Y117"/>
    <mergeCell ref="Z117:AJ117"/>
    <mergeCell ref="AK117:AQ117"/>
    <mergeCell ref="AR117:AW117"/>
    <mergeCell ref="AX117:BD117"/>
    <mergeCell ref="BE117:BK117"/>
    <mergeCell ref="BM117:BS117"/>
    <mergeCell ref="BT117:BY117"/>
    <mergeCell ref="BZ117:CE117"/>
    <mergeCell ref="CF117:CK117"/>
    <mergeCell ref="CL117:CR117"/>
    <mergeCell ref="CS117:CY117"/>
    <mergeCell ref="CZ117:DF117"/>
    <mergeCell ref="DG117:DM117"/>
    <mergeCell ref="DN117:DT117"/>
    <mergeCell ref="A116:C116"/>
    <mergeCell ref="D116:N116"/>
    <mergeCell ref="O116:Y116"/>
    <mergeCell ref="Z116:AJ116"/>
    <mergeCell ref="AK116:AQ116"/>
    <mergeCell ref="AR116:AW116"/>
    <mergeCell ref="AX116:BD116"/>
    <mergeCell ref="BE116:BK116"/>
    <mergeCell ref="BM116:BS116"/>
    <mergeCell ref="BT116:BY116"/>
    <mergeCell ref="BZ116:CE116"/>
    <mergeCell ref="CF116:CK116"/>
    <mergeCell ref="CL116:CR116"/>
    <mergeCell ref="CS116:CY116"/>
    <mergeCell ref="CZ116:DF116"/>
    <mergeCell ref="DG116:DM116"/>
    <mergeCell ref="DN116:DT116"/>
    <mergeCell ref="DN114:DT114"/>
    <mergeCell ref="A115:C115"/>
    <mergeCell ref="D115:N115"/>
    <mergeCell ref="O115:Y115"/>
    <mergeCell ref="Z115:AJ115"/>
    <mergeCell ref="AK115:AQ115"/>
    <mergeCell ref="AR115:AW115"/>
    <mergeCell ref="AX115:BD115"/>
    <mergeCell ref="BE115:BK115"/>
    <mergeCell ref="BM115:BS115"/>
    <mergeCell ref="BT115:BY115"/>
    <mergeCell ref="BZ115:CE115"/>
    <mergeCell ref="CF115:CK115"/>
    <mergeCell ref="CL115:CR115"/>
    <mergeCell ref="CS115:CY115"/>
    <mergeCell ref="CZ115:DF115"/>
    <mergeCell ref="DG115:DM115"/>
    <mergeCell ref="DN115:DT115"/>
    <mergeCell ref="AR33:AW33"/>
    <mergeCell ref="AX33:BD33"/>
    <mergeCell ref="BE33:BK33"/>
    <mergeCell ref="BM33:BS33"/>
    <mergeCell ref="A114:C114"/>
    <mergeCell ref="D114:N114"/>
    <mergeCell ref="O114:Y114"/>
    <mergeCell ref="Z114:AJ114"/>
    <mergeCell ref="AK114:AQ114"/>
    <mergeCell ref="AR114:AW114"/>
    <mergeCell ref="AX114:BD114"/>
    <mergeCell ref="BE114:BK114"/>
    <mergeCell ref="BM114:BS114"/>
    <mergeCell ref="BT114:BY114"/>
    <mergeCell ref="BZ114:CE114"/>
    <mergeCell ref="CF114:CK114"/>
    <mergeCell ref="CL114:CR114"/>
    <mergeCell ref="CF50:CK50"/>
    <mergeCell ref="CL50:CR50"/>
    <mergeCell ref="A49:C49"/>
    <mergeCell ref="A36:C36"/>
    <mergeCell ref="D36:N36"/>
    <mergeCell ref="O36:Y36"/>
    <mergeCell ref="Z36:AJ36"/>
    <mergeCell ref="AK36:AQ36"/>
    <mergeCell ref="AR36:AW36"/>
    <mergeCell ref="AX36:BD36"/>
    <mergeCell ref="BE36:BK36"/>
    <mergeCell ref="BM36:BS36"/>
    <mergeCell ref="BT36:BY36"/>
    <mergeCell ref="BZ36:CE36"/>
    <mergeCell ref="CF36:CK36"/>
    <mergeCell ref="CS31:CY31"/>
    <mergeCell ref="CZ31:DF31"/>
    <mergeCell ref="DG31:DM31"/>
    <mergeCell ref="DN31:DT31"/>
    <mergeCell ref="D32:N32"/>
    <mergeCell ref="O32:Y32"/>
    <mergeCell ref="Z32:AJ32"/>
    <mergeCell ref="AK32:AQ32"/>
    <mergeCell ref="AR32:AW32"/>
    <mergeCell ref="AX32:BD32"/>
    <mergeCell ref="BE32:BK32"/>
    <mergeCell ref="BM32:BS32"/>
    <mergeCell ref="BT33:BY33"/>
    <mergeCell ref="BZ33:CE33"/>
    <mergeCell ref="CF33:CK33"/>
    <mergeCell ref="CL33:CR33"/>
    <mergeCell ref="CS33:CY33"/>
    <mergeCell ref="CZ33:DF33"/>
    <mergeCell ref="DG33:DM33"/>
    <mergeCell ref="DN33:DT33"/>
    <mergeCell ref="BT32:BY32"/>
    <mergeCell ref="BZ32:CE32"/>
    <mergeCell ref="CF32:CK32"/>
    <mergeCell ref="CL32:CR32"/>
    <mergeCell ref="CS32:CY32"/>
    <mergeCell ref="CZ32:DF32"/>
    <mergeCell ref="DG32:DM32"/>
    <mergeCell ref="DN32:DT32"/>
    <mergeCell ref="D33:N33"/>
    <mergeCell ref="O33:Y33"/>
    <mergeCell ref="Z33:AJ33"/>
    <mergeCell ref="AK33:AQ33"/>
    <mergeCell ref="A3:DT3"/>
    <mergeCell ref="Y6:CU6"/>
    <mergeCell ref="Y7:CU7"/>
    <mergeCell ref="D9:N23"/>
    <mergeCell ref="O9:Y23"/>
    <mergeCell ref="Z9:AJ23"/>
    <mergeCell ref="AK9:AW9"/>
    <mergeCell ref="BT11:CK11"/>
    <mergeCell ref="CL11:DM11"/>
    <mergeCell ref="DN11:DT23"/>
    <mergeCell ref="BT12:CK12"/>
    <mergeCell ref="CL12:DM12"/>
    <mergeCell ref="AK11:AQ23"/>
    <mergeCell ref="AR11:AW23"/>
    <mergeCell ref="AX11:BD23"/>
    <mergeCell ref="BE11:BK23"/>
    <mergeCell ref="BT13:CK13"/>
    <mergeCell ref="BT14:BY23"/>
    <mergeCell ref="BZ14:CE23"/>
    <mergeCell ref="CF14:CK23"/>
    <mergeCell ref="CL14:CR23"/>
    <mergeCell ref="CS14:CY23"/>
    <mergeCell ref="A4:DT4"/>
    <mergeCell ref="AX9:BK9"/>
    <mergeCell ref="BM9:DT9"/>
    <mergeCell ref="AK10:AW10"/>
    <mergeCell ref="AX10:BK10"/>
    <mergeCell ref="BM10:DT10"/>
    <mergeCell ref="CL13:DM13"/>
    <mergeCell ref="CZ14:DF23"/>
    <mergeCell ref="DG14:DM23"/>
    <mergeCell ref="BM11:BS23"/>
    <mergeCell ref="A24:C24"/>
    <mergeCell ref="D24:N24"/>
    <mergeCell ref="O24:Y24"/>
    <mergeCell ref="A202:C202"/>
    <mergeCell ref="D202:N202"/>
    <mergeCell ref="O202:Y202"/>
    <mergeCell ref="Z202:AJ202"/>
    <mergeCell ref="AK202:AQ202"/>
    <mergeCell ref="AR202:AW202"/>
    <mergeCell ref="CZ202:DF202"/>
    <mergeCell ref="DG202:DM202"/>
    <mergeCell ref="DN202:DT202"/>
    <mergeCell ref="Z24:AJ24"/>
    <mergeCell ref="AK24:AQ24"/>
    <mergeCell ref="AR24:AW24"/>
    <mergeCell ref="AX24:BD24"/>
    <mergeCell ref="A64:C64"/>
    <mergeCell ref="D64:N64"/>
    <mergeCell ref="BE24:BK24"/>
    <mergeCell ref="CZ24:DF24"/>
    <mergeCell ref="O64:Y64"/>
    <mergeCell ref="DN64:DT64"/>
    <mergeCell ref="BT34:BY34"/>
    <mergeCell ref="BZ34:CE34"/>
    <mergeCell ref="CF34:CK34"/>
    <mergeCell ref="CL34:CR34"/>
    <mergeCell ref="CS34:CY34"/>
    <mergeCell ref="CZ34:DF34"/>
    <mergeCell ref="DG34:DM34"/>
    <mergeCell ref="DN24:DT24"/>
    <mergeCell ref="BM24:BS24"/>
    <mergeCell ref="BT24:BY24"/>
    <mergeCell ref="BZ24:CE24"/>
    <mergeCell ref="CF24:CK24"/>
    <mergeCell ref="CL24:CR24"/>
    <mergeCell ref="CS24:CY24"/>
    <mergeCell ref="DN34:DT34"/>
    <mergeCell ref="D31:N31"/>
    <mergeCell ref="O31:Y31"/>
    <mergeCell ref="Z31:AJ31"/>
    <mergeCell ref="AK31:AQ31"/>
    <mergeCell ref="AR31:AW31"/>
    <mergeCell ref="AX31:BD31"/>
    <mergeCell ref="BE31:BK31"/>
    <mergeCell ref="BM31:BS31"/>
    <mergeCell ref="BT31:BY31"/>
    <mergeCell ref="BZ31:CE31"/>
    <mergeCell ref="CF31:CK31"/>
    <mergeCell ref="CL31:CR31"/>
    <mergeCell ref="DG24:DM24"/>
    <mergeCell ref="BM29:BS29"/>
    <mergeCell ref="BM34:BS34"/>
    <mergeCell ref="BT29:BY29"/>
    <mergeCell ref="BZ29:CE29"/>
    <mergeCell ref="CF29:CK29"/>
    <mergeCell ref="CL29:CR29"/>
    <mergeCell ref="CS29:CY29"/>
    <mergeCell ref="CZ29:DF29"/>
    <mergeCell ref="DG29:DM29"/>
    <mergeCell ref="DN29:DT29"/>
    <mergeCell ref="D30:N30"/>
    <mergeCell ref="O30:Y30"/>
    <mergeCell ref="Z30:AJ30"/>
    <mergeCell ref="AK30:AQ30"/>
    <mergeCell ref="V210:AX210"/>
    <mergeCell ref="AY210:CE210"/>
    <mergeCell ref="CF210:CX210"/>
    <mergeCell ref="CL202:CR202"/>
    <mergeCell ref="CS202:CY202"/>
    <mergeCell ref="V209:AX209"/>
    <mergeCell ref="AY209:CE209"/>
    <mergeCell ref="CF209:CX209"/>
    <mergeCell ref="AX202:BD202"/>
    <mergeCell ref="BE202:BK202"/>
    <mergeCell ref="BM202:BS202"/>
    <mergeCell ref="BT202:BY202"/>
    <mergeCell ref="BZ202:CE202"/>
    <mergeCell ref="CF202:CK202"/>
    <mergeCell ref="CZ64:DF64"/>
    <mergeCell ref="DG64:DM64"/>
    <mergeCell ref="O200:Y200"/>
    <mergeCell ref="Z64:AJ64"/>
    <mergeCell ref="AK64:AQ64"/>
    <mergeCell ref="AR64:AW64"/>
    <mergeCell ref="AX64:BD64"/>
    <mergeCell ref="CS200:CY200"/>
    <mergeCell ref="CS201:CY201"/>
    <mergeCell ref="CZ200:DF200"/>
    <mergeCell ref="CZ201:DF201"/>
    <mergeCell ref="DG200:DM200"/>
    <mergeCell ref="DG201:DM201"/>
    <mergeCell ref="CS114:CY114"/>
    <mergeCell ref="CZ114:DF114"/>
    <mergeCell ref="DG114:DM114"/>
    <mergeCell ref="DG150:DM150"/>
    <mergeCell ref="CF151:CK151"/>
    <mergeCell ref="D200:N200"/>
    <mergeCell ref="D201:N201"/>
    <mergeCell ref="O201:Y201"/>
    <mergeCell ref="AX200:BD200"/>
    <mergeCell ref="BE200:BK200"/>
    <mergeCell ref="AX201:BD201"/>
    <mergeCell ref="BE201:BK201"/>
    <mergeCell ref="AR200:AW200"/>
    <mergeCell ref="AK201:AQ201"/>
    <mergeCell ref="AR201:AW201"/>
    <mergeCell ref="AK200:AQ200"/>
    <mergeCell ref="A200:C200"/>
    <mergeCell ref="A201:C201"/>
    <mergeCell ref="Z200:AJ200"/>
    <mergeCell ref="Z201:AJ201"/>
    <mergeCell ref="CL201:CR201"/>
    <mergeCell ref="BT200:BY200"/>
    <mergeCell ref="BZ200:CE200"/>
    <mergeCell ref="CF200:CK200"/>
    <mergeCell ref="CL200:CR200"/>
    <mergeCell ref="BM201:BS201"/>
    <mergeCell ref="BT201:BY201"/>
    <mergeCell ref="BZ201:CE201"/>
    <mergeCell ref="CF201:CK201"/>
    <mergeCell ref="BM200:BS200"/>
    <mergeCell ref="DN200:DT200"/>
    <mergeCell ref="DN201:DT201"/>
    <mergeCell ref="AK34:AQ34"/>
    <mergeCell ref="AR34:AW34"/>
    <mergeCell ref="AX34:BD34"/>
    <mergeCell ref="BE34:BK34"/>
    <mergeCell ref="A9:C23"/>
    <mergeCell ref="CS30:CY30"/>
    <mergeCell ref="CZ30:DF30"/>
    <mergeCell ref="DG30:DM30"/>
    <mergeCell ref="DN30:DT30"/>
    <mergeCell ref="A30:C30"/>
    <mergeCell ref="BE64:BK64"/>
    <mergeCell ref="BM64:BS64"/>
    <mergeCell ref="BT64:BY64"/>
    <mergeCell ref="BZ64:CE64"/>
    <mergeCell ref="CF64:CK64"/>
    <mergeCell ref="CL64:CR64"/>
    <mergeCell ref="CS64:CY64"/>
    <mergeCell ref="D34:N34"/>
    <mergeCell ref="O34:Y34"/>
    <mergeCell ref="Z34:AJ34"/>
    <mergeCell ref="CZ28:DF28"/>
    <mergeCell ref="DG28:DM28"/>
    <mergeCell ref="DN28:DT28"/>
    <mergeCell ref="D29:N29"/>
    <mergeCell ref="O29:Y29"/>
    <mergeCell ref="Z29:AJ29"/>
    <mergeCell ref="AK29:AQ29"/>
    <mergeCell ref="AR29:AW29"/>
    <mergeCell ref="AX29:BD29"/>
    <mergeCell ref="BE29:BK29"/>
    <mergeCell ref="AR30:AW30"/>
    <mergeCell ref="AX30:BD30"/>
    <mergeCell ref="BE30:BK30"/>
    <mergeCell ref="BM30:BS30"/>
    <mergeCell ref="BT30:BY30"/>
    <mergeCell ref="BZ30:CE30"/>
    <mergeCell ref="CF30:CK30"/>
    <mergeCell ref="CL30:CR30"/>
    <mergeCell ref="D27:N27"/>
    <mergeCell ref="O27:Y27"/>
    <mergeCell ref="Z27:AJ27"/>
    <mergeCell ref="AK27:AQ27"/>
    <mergeCell ref="AR27:AW27"/>
    <mergeCell ref="AX27:BD27"/>
    <mergeCell ref="BE27:BK27"/>
    <mergeCell ref="BM27:BS27"/>
    <mergeCell ref="BT27:BY27"/>
    <mergeCell ref="BZ27:CE27"/>
    <mergeCell ref="CF27:CK27"/>
    <mergeCell ref="CL27:CR27"/>
    <mergeCell ref="CS27:CY27"/>
    <mergeCell ref="CZ27:DF27"/>
    <mergeCell ref="DG27:DM27"/>
    <mergeCell ref="DN27:DT27"/>
    <mergeCell ref="A29:C29"/>
    <mergeCell ref="A28:C28"/>
    <mergeCell ref="A27:C27"/>
    <mergeCell ref="D28:N28"/>
    <mergeCell ref="O28:Y28"/>
    <mergeCell ref="Z28:AJ28"/>
    <mergeCell ref="AK28:AQ28"/>
    <mergeCell ref="AR28:AW28"/>
    <mergeCell ref="AX28:BD28"/>
    <mergeCell ref="BE28:BK28"/>
    <mergeCell ref="BM28:BS28"/>
    <mergeCell ref="BT28:BY28"/>
    <mergeCell ref="BZ28:CE28"/>
    <mergeCell ref="CF28:CK28"/>
    <mergeCell ref="CL28:CR28"/>
    <mergeCell ref="CS28:CY28"/>
    <mergeCell ref="D25:N25"/>
    <mergeCell ref="O25:Y25"/>
    <mergeCell ref="Z25:AJ25"/>
    <mergeCell ref="AK25:AQ25"/>
    <mergeCell ref="AR25:AW25"/>
    <mergeCell ref="AX25:BD25"/>
    <mergeCell ref="BE25:BK25"/>
    <mergeCell ref="BM25:BS25"/>
    <mergeCell ref="BT25:BY25"/>
    <mergeCell ref="BZ25:CE25"/>
    <mergeCell ref="CF25:CK25"/>
    <mergeCell ref="CL25:CR25"/>
    <mergeCell ref="CS25:CY25"/>
    <mergeCell ref="CZ25:DF25"/>
    <mergeCell ref="DG25:DM25"/>
    <mergeCell ref="DN25:DT25"/>
    <mergeCell ref="AK26:AQ26"/>
    <mergeCell ref="AR26:AW26"/>
    <mergeCell ref="AX26:BD26"/>
    <mergeCell ref="BE26:BK26"/>
    <mergeCell ref="BM26:BS26"/>
    <mergeCell ref="BT26:BY26"/>
    <mergeCell ref="BZ26:CE26"/>
    <mergeCell ref="CF26:CK26"/>
    <mergeCell ref="DU25:DU26"/>
    <mergeCell ref="A31:C31"/>
    <mergeCell ref="A32:C32"/>
    <mergeCell ref="A33:C33"/>
    <mergeCell ref="A34:C34"/>
    <mergeCell ref="A35:C35"/>
    <mergeCell ref="D35:N35"/>
    <mergeCell ref="O35:Y35"/>
    <mergeCell ref="Z35:AJ35"/>
    <mergeCell ref="AK35:AQ35"/>
    <mergeCell ref="AR35:AW35"/>
    <mergeCell ref="AX35:BD35"/>
    <mergeCell ref="BE35:BK35"/>
    <mergeCell ref="BM35:BS35"/>
    <mergeCell ref="BT35:BY35"/>
    <mergeCell ref="BZ35:CE35"/>
    <mergeCell ref="CF35:CK35"/>
    <mergeCell ref="CL35:CR35"/>
    <mergeCell ref="CS35:CY35"/>
    <mergeCell ref="CZ35:DF35"/>
    <mergeCell ref="DG35:DM35"/>
    <mergeCell ref="DN35:DT35"/>
    <mergeCell ref="CL26:CR26"/>
    <mergeCell ref="CS26:CY26"/>
    <mergeCell ref="CZ26:DF26"/>
    <mergeCell ref="DG26:DM26"/>
    <mergeCell ref="DN26:DT26"/>
    <mergeCell ref="A26:C26"/>
    <mergeCell ref="O26:Y26"/>
    <mergeCell ref="D26:N26"/>
    <mergeCell ref="Z26:AJ26"/>
    <mergeCell ref="A25:C25"/>
    <mergeCell ref="CL36:CR36"/>
    <mergeCell ref="CS36:CY36"/>
    <mergeCell ref="CZ36:DF36"/>
    <mergeCell ref="DG36:DM36"/>
    <mergeCell ref="DN36:DT36"/>
    <mergeCell ref="A37:C37"/>
    <mergeCell ref="D37:N37"/>
    <mergeCell ref="O37:Y37"/>
    <mergeCell ref="Z37:AJ37"/>
    <mergeCell ref="AK37:AQ37"/>
    <mergeCell ref="AR37:AW37"/>
    <mergeCell ref="AX37:BD37"/>
    <mergeCell ref="BE37:BK37"/>
    <mergeCell ref="BM37:BS37"/>
    <mergeCell ref="BT37:BY37"/>
    <mergeCell ref="BZ37:CE37"/>
    <mergeCell ref="CF37:CK37"/>
    <mergeCell ref="CL37:CR37"/>
    <mergeCell ref="CS37:CY37"/>
    <mergeCell ref="CZ37:DF37"/>
    <mergeCell ref="DG37:DM37"/>
    <mergeCell ref="DN37:DT37"/>
    <mergeCell ref="A51:C51"/>
    <mergeCell ref="D51:N51"/>
    <mergeCell ref="O51:Y51"/>
    <mergeCell ref="Z51:AJ51"/>
    <mergeCell ref="AK51:AQ51"/>
    <mergeCell ref="AR51:AW51"/>
    <mergeCell ref="AX51:BD51"/>
    <mergeCell ref="BE51:BK51"/>
    <mergeCell ref="BM51:BS51"/>
    <mergeCell ref="BT51:BY51"/>
    <mergeCell ref="BZ51:CE51"/>
    <mergeCell ref="CF51:CK51"/>
    <mergeCell ref="CL51:CR51"/>
    <mergeCell ref="CS51:CY51"/>
    <mergeCell ref="CZ51:DF51"/>
    <mergeCell ref="DG51:DM51"/>
    <mergeCell ref="DN51:DT51"/>
    <mergeCell ref="A52:C52"/>
    <mergeCell ref="D52:N52"/>
    <mergeCell ref="O52:Y52"/>
    <mergeCell ref="Z52:AJ52"/>
    <mergeCell ref="AK52:AQ52"/>
    <mergeCell ref="AR52:AW52"/>
    <mergeCell ref="AX52:BD52"/>
    <mergeCell ref="BE52:BK52"/>
    <mergeCell ref="BM52:BS52"/>
    <mergeCell ref="BT52:BY52"/>
    <mergeCell ref="BZ52:CE52"/>
    <mergeCell ref="CF52:CK52"/>
    <mergeCell ref="CL52:CR52"/>
    <mergeCell ref="CS52:CY52"/>
    <mergeCell ref="CZ52:DF52"/>
    <mergeCell ref="DG52:DM52"/>
    <mergeCell ref="DN52:DT52"/>
    <mergeCell ref="A53:C53"/>
    <mergeCell ref="D53:N53"/>
    <mergeCell ref="O53:Y53"/>
    <mergeCell ref="Z53:AJ53"/>
    <mergeCell ref="AK53:AQ53"/>
    <mergeCell ref="AR53:AW53"/>
    <mergeCell ref="AX53:BD53"/>
    <mergeCell ref="BE53:BK53"/>
    <mergeCell ref="BM53:BS53"/>
    <mergeCell ref="BT53:BY53"/>
    <mergeCell ref="BZ53:CE53"/>
    <mergeCell ref="CF53:CK53"/>
    <mergeCell ref="CL53:CR53"/>
    <mergeCell ref="CS53:CY53"/>
    <mergeCell ref="CZ53:DF53"/>
    <mergeCell ref="DG53:DM53"/>
    <mergeCell ref="DN53:DT53"/>
    <mergeCell ref="A54:C54"/>
    <mergeCell ref="D54:N54"/>
    <mergeCell ref="O54:Y54"/>
    <mergeCell ref="Z54:AJ54"/>
    <mergeCell ref="AK54:AQ54"/>
    <mergeCell ref="AR54:AW54"/>
    <mergeCell ref="AX54:BD54"/>
    <mergeCell ref="BE54:BK54"/>
    <mergeCell ref="BM54:BS54"/>
    <mergeCell ref="BT54:BY54"/>
    <mergeCell ref="BZ54:CE54"/>
    <mergeCell ref="CF54:CK54"/>
    <mergeCell ref="CL54:CR54"/>
    <mergeCell ref="CS54:CY54"/>
    <mergeCell ref="CZ54:DF54"/>
    <mergeCell ref="DG54:DM54"/>
    <mergeCell ref="DN54:DT54"/>
    <mergeCell ref="D55:N55"/>
    <mergeCell ref="O55:Y55"/>
    <mergeCell ref="Z55:AJ55"/>
    <mergeCell ref="AK55:AQ55"/>
    <mergeCell ref="AR55:AW55"/>
    <mergeCell ref="AX55:BD55"/>
    <mergeCell ref="BE55:BK55"/>
    <mergeCell ref="BM55:BS55"/>
    <mergeCell ref="BT55:BY55"/>
    <mergeCell ref="BZ55:CE55"/>
    <mergeCell ref="CF55:CK55"/>
    <mergeCell ref="CL55:CR55"/>
    <mergeCell ref="CS55:CY55"/>
    <mergeCell ref="CZ55:DF55"/>
    <mergeCell ref="DG55:DM55"/>
    <mergeCell ref="DN55:DT55"/>
    <mergeCell ref="D56:N56"/>
    <mergeCell ref="O56:Y56"/>
    <mergeCell ref="Z56:AJ56"/>
    <mergeCell ref="AK56:AQ56"/>
    <mergeCell ref="AR56:AW56"/>
    <mergeCell ref="AX56:BD56"/>
    <mergeCell ref="BE56:BK56"/>
    <mergeCell ref="BM56:BS56"/>
    <mergeCell ref="BT56:BY56"/>
    <mergeCell ref="BZ56:CE56"/>
    <mergeCell ref="CF56:CK56"/>
    <mergeCell ref="CL56:CR56"/>
    <mergeCell ref="CS56:CY56"/>
    <mergeCell ref="CZ56:DF56"/>
    <mergeCell ref="DG56:DM56"/>
    <mergeCell ref="DN56:DT56"/>
    <mergeCell ref="BM59:BS59"/>
    <mergeCell ref="BT59:BY59"/>
    <mergeCell ref="BZ59:CE59"/>
    <mergeCell ref="CF59:CK59"/>
    <mergeCell ref="CL59:CR59"/>
    <mergeCell ref="CS59:CY59"/>
    <mergeCell ref="CZ59:DF59"/>
    <mergeCell ref="DG59:DM59"/>
    <mergeCell ref="DN59:DT59"/>
    <mergeCell ref="D57:N57"/>
    <mergeCell ref="O57:Y57"/>
    <mergeCell ref="Z57:AJ57"/>
    <mergeCell ref="AK57:AQ57"/>
    <mergeCell ref="AR57:AW57"/>
    <mergeCell ref="AX57:BD57"/>
    <mergeCell ref="BE57:BK57"/>
    <mergeCell ref="BM57:BS57"/>
    <mergeCell ref="BT57:BY57"/>
    <mergeCell ref="BZ57:CE57"/>
    <mergeCell ref="CF57:CK57"/>
    <mergeCell ref="CL57:CR57"/>
    <mergeCell ref="CS57:CY57"/>
    <mergeCell ref="CZ57:DF57"/>
    <mergeCell ref="DG57:DM57"/>
    <mergeCell ref="DN57:DT57"/>
    <mergeCell ref="BM61:BS61"/>
    <mergeCell ref="BT61:BY61"/>
    <mergeCell ref="BZ61:CE61"/>
    <mergeCell ref="CF61:CK61"/>
    <mergeCell ref="CL61:CR61"/>
    <mergeCell ref="CS61:CY61"/>
    <mergeCell ref="CZ61:DF61"/>
    <mergeCell ref="DG61:DM61"/>
    <mergeCell ref="DN61:DT61"/>
    <mergeCell ref="D58:N58"/>
    <mergeCell ref="O58:Y58"/>
    <mergeCell ref="Z58:AJ58"/>
    <mergeCell ref="AK58:AQ58"/>
    <mergeCell ref="AR58:AW58"/>
    <mergeCell ref="AX58:BD58"/>
    <mergeCell ref="BE58:BK58"/>
    <mergeCell ref="BM58:BS58"/>
    <mergeCell ref="BT58:BY58"/>
    <mergeCell ref="BZ58:CE58"/>
    <mergeCell ref="CF58:CK58"/>
    <mergeCell ref="CL58:CR58"/>
    <mergeCell ref="CS58:CY58"/>
    <mergeCell ref="CZ58:DF58"/>
    <mergeCell ref="DG58:DM58"/>
    <mergeCell ref="DN58:DT58"/>
    <mergeCell ref="D59:N59"/>
    <mergeCell ref="O59:Y59"/>
    <mergeCell ref="Z59:AJ59"/>
    <mergeCell ref="AK59:AQ59"/>
    <mergeCell ref="AR59:AW59"/>
    <mergeCell ref="AX59:BD59"/>
    <mergeCell ref="BE59:BK59"/>
    <mergeCell ref="BT62:BY62"/>
    <mergeCell ref="BZ62:CE62"/>
    <mergeCell ref="CF62:CK62"/>
    <mergeCell ref="CL62:CR62"/>
    <mergeCell ref="CS62:CY62"/>
    <mergeCell ref="CZ62:DF62"/>
    <mergeCell ref="DG62:DM62"/>
    <mergeCell ref="DN62:DT62"/>
    <mergeCell ref="A62:C62"/>
    <mergeCell ref="D60:N60"/>
    <mergeCell ref="O60:Y60"/>
    <mergeCell ref="Z60:AJ60"/>
    <mergeCell ref="AK60:AQ60"/>
    <mergeCell ref="AR60:AW60"/>
    <mergeCell ref="AX60:BD60"/>
    <mergeCell ref="BE60:BK60"/>
    <mergeCell ref="BM60:BS60"/>
    <mergeCell ref="BT60:BY60"/>
    <mergeCell ref="BZ60:CE60"/>
    <mergeCell ref="CF60:CK60"/>
    <mergeCell ref="CL60:CR60"/>
    <mergeCell ref="CS60:CY60"/>
    <mergeCell ref="CZ60:DF60"/>
    <mergeCell ref="DG60:DM60"/>
    <mergeCell ref="DN60:DT60"/>
    <mergeCell ref="D61:N61"/>
    <mergeCell ref="O61:Y61"/>
    <mergeCell ref="Z61:AJ61"/>
    <mergeCell ref="AK61:AQ61"/>
    <mergeCell ref="AR61:AW61"/>
    <mergeCell ref="AX61:BD61"/>
    <mergeCell ref="BE61:BK61"/>
    <mergeCell ref="BZ63:CE63"/>
    <mergeCell ref="CF63:CK63"/>
    <mergeCell ref="CL63:CR63"/>
    <mergeCell ref="CS63:CY63"/>
    <mergeCell ref="CZ63:DF63"/>
    <mergeCell ref="DG63:DM63"/>
    <mergeCell ref="DN63:DT63"/>
    <mergeCell ref="A61:C61"/>
    <mergeCell ref="A60:C60"/>
    <mergeCell ref="A59:C59"/>
    <mergeCell ref="A58:C58"/>
    <mergeCell ref="A57:C57"/>
    <mergeCell ref="A56:C56"/>
    <mergeCell ref="A55:C55"/>
    <mergeCell ref="A63:C63"/>
    <mergeCell ref="D63:N63"/>
    <mergeCell ref="O63:Y63"/>
    <mergeCell ref="Z63:AJ63"/>
    <mergeCell ref="AK63:AQ63"/>
    <mergeCell ref="AR63:AW63"/>
    <mergeCell ref="AX63:BD63"/>
    <mergeCell ref="BE63:BK63"/>
    <mergeCell ref="BM63:BS63"/>
    <mergeCell ref="BT63:BY63"/>
    <mergeCell ref="D62:N62"/>
    <mergeCell ref="O62:Y62"/>
    <mergeCell ref="Z62:AJ62"/>
    <mergeCell ref="AK62:AQ62"/>
    <mergeCell ref="AR62:AW62"/>
    <mergeCell ref="AX62:BD62"/>
    <mergeCell ref="BE62:BK62"/>
    <mergeCell ref="BM62:BS62"/>
    <mergeCell ref="A65:C65"/>
    <mergeCell ref="D65:N65"/>
    <mergeCell ref="O65:Y65"/>
    <mergeCell ref="Z65:AJ65"/>
    <mergeCell ref="AK65:AQ65"/>
    <mergeCell ref="AR65:AW65"/>
    <mergeCell ref="AX65:BD65"/>
    <mergeCell ref="BE65:BK65"/>
    <mergeCell ref="BM65:BS65"/>
    <mergeCell ref="BT65:BY65"/>
    <mergeCell ref="BZ65:CE65"/>
    <mergeCell ref="CF65:CK65"/>
    <mergeCell ref="CL65:CR65"/>
    <mergeCell ref="CS65:CY65"/>
    <mergeCell ref="CZ65:DF65"/>
    <mergeCell ref="DG65:DM65"/>
    <mergeCell ref="DN65:DT65"/>
    <mergeCell ref="A66:C66"/>
    <mergeCell ref="D66:N66"/>
    <mergeCell ref="O66:Y66"/>
    <mergeCell ref="Z66:AJ66"/>
    <mergeCell ref="AK66:AQ66"/>
    <mergeCell ref="AR66:AW66"/>
    <mergeCell ref="AX66:BD66"/>
    <mergeCell ref="BE66:BK66"/>
    <mergeCell ref="BM66:BS66"/>
    <mergeCell ref="BT66:BY66"/>
    <mergeCell ref="BZ66:CE66"/>
    <mergeCell ref="CF66:CK66"/>
    <mergeCell ref="CL66:CR66"/>
    <mergeCell ref="CS66:CY66"/>
    <mergeCell ref="CZ66:DF66"/>
    <mergeCell ref="DG66:DM66"/>
    <mergeCell ref="DN66:DT66"/>
    <mergeCell ref="A67:C67"/>
    <mergeCell ref="D67:N67"/>
    <mergeCell ref="O67:Y67"/>
    <mergeCell ref="Z67:AJ67"/>
    <mergeCell ref="AK67:AQ67"/>
    <mergeCell ref="AR67:AW67"/>
    <mergeCell ref="AX67:BD67"/>
    <mergeCell ref="BE67:BK67"/>
    <mergeCell ref="BM67:BS67"/>
    <mergeCell ref="BT67:BY67"/>
    <mergeCell ref="BZ67:CE67"/>
    <mergeCell ref="CF67:CK67"/>
    <mergeCell ref="CL67:CR67"/>
    <mergeCell ref="CS67:CY67"/>
    <mergeCell ref="CZ67:DF67"/>
    <mergeCell ref="DG67:DM67"/>
    <mergeCell ref="DN67:DT67"/>
    <mergeCell ref="A68:C68"/>
    <mergeCell ref="D68:N68"/>
    <mergeCell ref="O68:Y68"/>
    <mergeCell ref="Z68:AJ68"/>
    <mergeCell ref="AK68:AQ68"/>
    <mergeCell ref="AR68:AW68"/>
    <mergeCell ref="AX68:BD68"/>
    <mergeCell ref="BE68:BK68"/>
    <mergeCell ref="BM68:BS68"/>
    <mergeCell ref="BT68:BY68"/>
    <mergeCell ref="BZ68:CE68"/>
    <mergeCell ref="CF68:CK68"/>
    <mergeCell ref="CL68:CR68"/>
    <mergeCell ref="CS68:CY68"/>
    <mergeCell ref="CZ68:DF68"/>
    <mergeCell ref="DG68:DM68"/>
    <mergeCell ref="DN68:DT68"/>
    <mergeCell ref="A69:C69"/>
    <mergeCell ref="D69:N69"/>
    <mergeCell ref="O69:Y69"/>
    <mergeCell ref="Z69:AJ69"/>
    <mergeCell ref="AK69:AQ69"/>
    <mergeCell ref="AR69:AW69"/>
    <mergeCell ref="AX69:BD69"/>
    <mergeCell ref="BE69:BK69"/>
    <mergeCell ref="BM69:BS69"/>
    <mergeCell ref="BT69:BY69"/>
    <mergeCell ref="BZ69:CE69"/>
    <mergeCell ref="CF69:CK69"/>
    <mergeCell ref="CL69:CR69"/>
    <mergeCell ref="CS69:CY69"/>
    <mergeCell ref="CZ69:DF69"/>
    <mergeCell ref="DG69:DM69"/>
    <mergeCell ref="DN69:DT69"/>
    <mergeCell ref="DG39:DM39"/>
    <mergeCell ref="DN39:DT39"/>
    <mergeCell ref="A38:C38"/>
    <mergeCell ref="D38:N38"/>
    <mergeCell ref="O38:Y38"/>
    <mergeCell ref="Z38:AJ38"/>
    <mergeCell ref="AK38:AQ38"/>
    <mergeCell ref="AR38:AW38"/>
    <mergeCell ref="AX38:BD38"/>
    <mergeCell ref="BE38:BK38"/>
    <mergeCell ref="BM38:BS38"/>
    <mergeCell ref="BT38:BY38"/>
    <mergeCell ref="BZ38:CE38"/>
    <mergeCell ref="CF38:CK38"/>
    <mergeCell ref="CL38:CR38"/>
    <mergeCell ref="CS38:CY38"/>
    <mergeCell ref="CZ38:DF38"/>
    <mergeCell ref="DG38:DM38"/>
    <mergeCell ref="DN38:DT38"/>
    <mergeCell ref="A39:C39"/>
    <mergeCell ref="D39:N39"/>
    <mergeCell ref="O39:Y39"/>
    <mergeCell ref="Z39:AJ39"/>
    <mergeCell ref="AK39:AQ39"/>
    <mergeCell ref="AR39:AW39"/>
    <mergeCell ref="AX39:BD39"/>
    <mergeCell ref="BE39:BK39"/>
    <mergeCell ref="BM39:BS39"/>
    <mergeCell ref="BT39:BY39"/>
    <mergeCell ref="BZ39:CE39"/>
    <mergeCell ref="CF39:CK39"/>
    <mergeCell ref="CL39:CR39"/>
    <mergeCell ref="CS39:CY39"/>
    <mergeCell ref="CZ39:DF39"/>
    <mergeCell ref="CF40:CK40"/>
    <mergeCell ref="CL40:CR40"/>
    <mergeCell ref="CS40:CY40"/>
    <mergeCell ref="CZ40:DF40"/>
    <mergeCell ref="DG40:DM40"/>
    <mergeCell ref="DN40:DT40"/>
    <mergeCell ref="A41:C41"/>
    <mergeCell ref="D41:N41"/>
    <mergeCell ref="O41:Y41"/>
    <mergeCell ref="Z41:AJ41"/>
    <mergeCell ref="AK41:AQ41"/>
    <mergeCell ref="AR41:AW41"/>
    <mergeCell ref="AX41:BD41"/>
    <mergeCell ref="BE41:BK41"/>
    <mergeCell ref="BM41:BS41"/>
    <mergeCell ref="BT41:BY41"/>
    <mergeCell ref="BZ41:CE41"/>
    <mergeCell ref="CF41:CK41"/>
    <mergeCell ref="CL41:CR41"/>
    <mergeCell ref="CS41:CY41"/>
    <mergeCell ref="CZ41:DF41"/>
    <mergeCell ref="DG41:DM41"/>
    <mergeCell ref="DN41:DT41"/>
    <mergeCell ref="A40:C40"/>
    <mergeCell ref="D40:N40"/>
    <mergeCell ref="O40:Y40"/>
    <mergeCell ref="Z40:AJ40"/>
    <mergeCell ref="AK40:AQ40"/>
    <mergeCell ref="AR40:AW40"/>
    <mergeCell ref="AX40:BD40"/>
    <mergeCell ref="BE40:BK40"/>
    <mergeCell ref="BM40:BS40"/>
    <mergeCell ref="BT40:BY40"/>
    <mergeCell ref="BZ40:CE40"/>
    <mergeCell ref="DG43:DM43"/>
    <mergeCell ref="DN43:DT43"/>
    <mergeCell ref="A42:C42"/>
    <mergeCell ref="D42:N42"/>
    <mergeCell ref="O42:Y42"/>
    <mergeCell ref="AK42:AQ42"/>
    <mergeCell ref="AR42:AW42"/>
    <mergeCell ref="AX42:BD42"/>
    <mergeCell ref="BE42:BK42"/>
    <mergeCell ref="BM42:BS42"/>
    <mergeCell ref="BT42:BY42"/>
    <mergeCell ref="BZ42:CE42"/>
    <mergeCell ref="CF42:CK42"/>
    <mergeCell ref="CL42:CR42"/>
    <mergeCell ref="CS42:CY42"/>
    <mergeCell ref="CZ42:DF42"/>
    <mergeCell ref="DG42:DM42"/>
    <mergeCell ref="DN42:DT42"/>
    <mergeCell ref="Z42:AJ42"/>
    <mergeCell ref="CS45:CY45"/>
    <mergeCell ref="CZ45:DF45"/>
    <mergeCell ref="A43:C43"/>
    <mergeCell ref="D43:N43"/>
    <mergeCell ref="O43:Y43"/>
    <mergeCell ref="Z43:AJ43"/>
    <mergeCell ref="AK43:AQ43"/>
    <mergeCell ref="AR43:AW43"/>
    <mergeCell ref="AX43:BD43"/>
    <mergeCell ref="BE43:BK43"/>
    <mergeCell ref="BM43:BS43"/>
    <mergeCell ref="BT43:BY43"/>
    <mergeCell ref="BZ43:CE43"/>
    <mergeCell ref="CF43:CK43"/>
    <mergeCell ref="CL43:CR43"/>
    <mergeCell ref="CS43:CY43"/>
    <mergeCell ref="CZ43:DF43"/>
    <mergeCell ref="A44:C44"/>
    <mergeCell ref="D44:N44"/>
    <mergeCell ref="O44:Y44"/>
    <mergeCell ref="Z44:AJ44"/>
    <mergeCell ref="AK44:AQ44"/>
    <mergeCell ref="AR44:AW44"/>
    <mergeCell ref="AX44:BD44"/>
    <mergeCell ref="BE44:BK44"/>
    <mergeCell ref="BM44:BS44"/>
    <mergeCell ref="BT44:BY44"/>
    <mergeCell ref="BZ44:CE44"/>
    <mergeCell ref="CF44:CK44"/>
    <mergeCell ref="CL44:CR44"/>
    <mergeCell ref="CS44:CY44"/>
    <mergeCell ref="CZ44:DF44"/>
    <mergeCell ref="DG45:DM45"/>
    <mergeCell ref="DN45:DT45"/>
    <mergeCell ref="A46:C46"/>
    <mergeCell ref="D46:N46"/>
    <mergeCell ref="O46:Y46"/>
    <mergeCell ref="Z46:AJ46"/>
    <mergeCell ref="AK46:AQ46"/>
    <mergeCell ref="AR46:AW46"/>
    <mergeCell ref="AX46:BD46"/>
    <mergeCell ref="BE46:BK46"/>
    <mergeCell ref="BM46:BS46"/>
    <mergeCell ref="BT46:BY46"/>
    <mergeCell ref="BZ46:CE46"/>
    <mergeCell ref="CF46:CK46"/>
    <mergeCell ref="CL46:CR46"/>
    <mergeCell ref="CS46:CY46"/>
    <mergeCell ref="CZ46:DF46"/>
    <mergeCell ref="DG46:DM46"/>
    <mergeCell ref="DN46:DT46"/>
    <mergeCell ref="A45:C45"/>
    <mergeCell ref="D45:N45"/>
    <mergeCell ref="O45:Y45"/>
    <mergeCell ref="Z45:AJ45"/>
    <mergeCell ref="AK45:AQ45"/>
    <mergeCell ref="AR45:AW45"/>
    <mergeCell ref="AX45:BD45"/>
    <mergeCell ref="BE45:BK45"/>
    <mergeCell ref="BM45:BS45"/>
    <mergeCell ref="BT45:BY45"/>
    <mergeCell ref="BZ45:CE45"/>
    <mergeCell ref="CF45:CK45"/>
    <mergeCell ref="CL45:CR45"/>
    <mergeCell ref="A47:C47"/>
    <mergeCell ref="D47:N47"/>
    <mergeCell ref="O47:Y47"/>
    <mergeCell ref="Z47:AJ47"/>
    <mergeCell ref="AK47:AQ47"/>
    <mergeCell ref="AR47:AW47"/>
    <mergeCell ref="AX47:BD47"/>
    <mergeCell ref="BE47:BK47"/>
    <mergeCell ref="BM47:BS47"/>
    <mergeCell ref="BT47:BY47"/>
    <mergeCell ref="BZ47:CE47"/>
    <mergeCell ref="CF47:CK47"/>
    <mergeCell ref="CL47:CR47"/>
    <mergeCell ref="CS47:CY47"/>
    <mergeCell ref="CZ47:DF47"/>
    <mergeCell ref="DG47:DM47"/>
    <mergeCell ref="DN47:DT47"/>
    <mergeCell ref="A48:C48"/>
    <mergeCell ref="D48:N48"/>
    <mergeCell ref="O48:Y48"/>
    <mergeCell ref="Z48:AJ48"/>
    <mergeCell ref="AK48:AQ48"/>
    <mergeCell ref="AR48:AW48"/>
    <mergeCell ref="AX48:BD48"/>
    <mergeCell ref="BE48:BK48"/>
    <mergeCell ref="BM48:BS48"/>
    <mergeCell ref="BT48:BY48"/>
    <mergeCell ref="BZ48:CE48"/>
    <mergeCell ref="CF48:CK48"/>
    <mergeCell ref="CL48:CR48"/>
    <mergeCell ref="CS48:CY48"/>
    <mergeCell ref="CZ48:DF48"/>
    <mergeCell ref="DG48:DM48"/>
    <mergeCell ref="DN48:DT48"/>
    <mergeCell ref="D49:N49"/>
    <mergeCell ref="O49:Y49"/>
    <mergeCell ref="Z49:AJ49"/>
    <mergeCell ref="AK49:AQ49"/>
    <mergeCell ref="AR49:AW49"/>
    <mergeCell ref="AX49:BD49"/>
    <mergeCell ref="BE49:BK49"/>
    <mergeCell ref="BM49:BS49"/>
    <mergeCell ref="BT49:BY49"/>
    <mergeCell ref="BZ49:CE49"/>
    <mergeCell ref="CF49:CK49"/>
    <mergeCell ref="CL49:CR49"/>
    <mergeCell ref="CS49:CY49"/>
    <mergeCell ref="CZ49:DF49"/>
    <mergeCell ref="DG49:DM49"/>
    <mergeCell ref="DN49:DT49"/>
    <mergeCell ref="A70:C70"/>
    <mergeCell ref="D70:N70"/>
    <mergeCell ref="O70:Y70"/>
    <mergeCell ref="Z70:AJ70"/>
    <mergeCell ref="AK70:AQ70"/>
    <mergeCell ref="AR70:AW70"/>
    <mergeCell ref="AX70:BD70"/>
    <mergeCell ref="BE70:BK70"/>
    <mergeCell ref="BM70:BS70"/>
    <mergeCell ref="BT70:BY70"/>
    <mergeCell ref="BZ70:CE70"/>
    <mergeCell ref="CF70:CK70"/>
    <mergeCell ref="CL70:CR70"/>
    <mergeCell ref="CS70:CY70"/>
    <mergeCell ref="CZ70:DF70"/>
    <mergeCell ref="DG70:DM70"/>
    <mergeCell ref="DN70:DT70"/>
    <mergeCell ref="A71:C71"/>
    <mergeCell ref="D71:N71"/>
    <mergeCell ref="O71:Y71"/>
    <mergeCell ref="Z71:AJ71"/>
    <mergeCell ref="AK71:AQ71"/>
    <mergeCell ref="AR71:AW71"/>
    <mergeCell ref="AX71:BD71"/>
    <mergeCell ref="BE71:BK71"/>
    <mergeCell ref="BM71:BS71"/>
    <mergeCell ref="BT71:BY71"/>
    <mergeCell ref="BZ71:CE71"/>
    <mergeCell ref="CF71:CK71"/>
    <mergeCell ref="CL71:CR71"/>
    <mergeCell ref="CS71:CY71"/>
    <mergeCell ref="CZ71:DF71"/>
    <mergeCell ref="DG71:DM71"/>
    <mergeCell ref="DN71:DT71"/>
    <mergeCell ref="A72:C72"/>
    <mergeCell ref="D72:N72"/>
    <mergeCell ref="O72:Y72"/>
    <mergeCell ref="Z72:AJ72"/>
    <mergeCell ref="AK72:AQ72"/>
    <mergeCell ref="AR72:AW72"/>
    <mergeCell ref="AX72:BD72"/>
    <mergeCell ref="BE72:BK72"/>
    <mergeCell ref="BM72:BS72"/>
    <mergeCell ref="BT72:BY72"/>
    <mergeCell ref="BZ72:CE72"/>
    <mergeCell ref="CF72:CK72"/>
    <mergeCell ref="CL72:CR72"/>
    <mergeCell ref="CS72:CY72"/>
    <mergeCell ref="CZ72:DF72"/>
    <mergeCell ref="DG72:DM72"/>
    <mergeCell ref="DN72:DT72"/>
    <mergeCell ref="A73:C73"/>
    <mergeCell ref="D73:N73"/>
    <mergeCell ref="O73:Y73"/>
    <mergeCell ref="Z73:AJ73"/>
    <mergeCell ref="AK73:AQ73"/>
    <mergeCell ref="AR73:AW73"/>
    <mergeCell ref="AX73:BD73"/>
    <mergeCell ref="BE73:BK73"/>
    <mergeCell ref="BM73:BS73"/>
    <mergeCell ref="BT73:BY73"/>
    <mergeCell ref="BZ73:CE73"/>
    <mergeCell ref="CF73:CK73"/>
    <mergeCell ref="CL73:CR73"/>
    <mergeCell ref="CS73:CY73"/>
    <mergeCell ref="CZ73:DF73"/>
    <mergeCell ref="DG73:DM73"/>
    <mergeCell ref="DN73:DT73"/>
    <mergeCell ref="A74:C74"/>
    <mergeCell ref="D74:N74"/>
    <mergeCell ref="O74:Y74"/>
    <mergeCell ref="Z74:AJ74"/>
    <mergeCell ref="AK74:AQ74"/>
    <mergeCell ref="AR74:AW74"/>
    <mergeCell ref="AX74:BD74"/>
    <mergeCell ref="BE74:BK74"/>
    <mergeCell ref="BM74:BS74"/>
    <mergeCell ref="BT74:BY74"/>
    <mergeCell ref="BZ74:CE74"/>
    <mergeCell ref="CF74:CK74"/>
    <mergeCell ref="CL74:CR74"/>
    <mergeCell ref="CS74:CY74"/>
    <mergeCell ref="CZ74:DF74"/>
    <mergeCell ref="DG74:DM74"/>
    <mergeCell ref="DN74:DT74"/>
    <mergeCell ref="A75:C75"/>
    <mergeCell ref="D75:N75"/>
    <mergeCell ref="O75:Y75"/>
    <mergeCell ref="Z75:AJ75"/>
    <mergeCell ref="AK75:AQ75"/>
    <mergeCell ref="AR75:AW75"/>
    <mergeCell ref="AX75:BD75"/>
    <mergeCell ref="BE75:BK75"/>
    <mergeCell ref="BM75:BS75"/>
    <mergeCell ref="BT75:BY75"/>
    <mergeCell ref="BZ75:CE75"/>
    <mergeCell ref="CF75:CK75"/>
    <mergeCell ref="CL75:CR75"/>
    <mergeCell ref="CS75:CY75"/>
    <mergeCell ref="CZ75:DF75"/>
    <mergeCell ref="DG75:DM75"/>
    <mergeCell ref="DN75:DT75"/>
    <mergeCell ref="A76:C76"/>
    <mergeCell ref="D76:N76"/>
    <mergeCell ref="O76:Y76"/>
    <mergeCell ref="Z76:AJ76"/>
    <mergeCell ref="AK76:AQ76"/>
    <mergeCell ref="AR76:AW76"/>
    <mergeCell ref="AX76:BD76"/>
    <mergeCell ref="BE76:BK76"/>
    <mergeCell ref="BM76:BS76"/>
    <mergeCell ref="BT76:BY76"/>
    <mergeCell ref="BZ76:CE76"/>
    <mergeCell ref="CF76:CK76"/>
    <mergeCell ref="CL76:CR76"/>
    <mergeCell ref="CS76:CY76"/>
    <mergeCell ref="CZ76:DF76"/>
    <mergeCell ref="DG76:DM76"/>
    <mergeCell ref="DN76:DT76"/>
    <mergeCell ref="A77:C77"/>
    <mergeCell ref="D77:N77"/>
    <mergeCell ref="O77:Y77"/>
    <mergeCell ref="Z77:AJ77"/>
    <mergeCell ref="AK77:AQ77"/>
    <mergeCell ref="AR77:AW77"/>
    <mergeCell ref="AX77:BD77"/>
    <mergeCell ref="BE77:BK77"/>
    <mergeCell ref="BM77:BS77"/>
    <mergeCell ref="BT77:BY77"/>
    <mergeCell ref="BZ77:CE77"/>
    <mergeCell ref="CF77:CK77"/>
    <mergeCell ref="CL77:CR77"/>
    <mergeCell ref="CS77:CY77"/>
    <mergeCell ref="CZ77:DF77"/>
    <mergeCell ref="DG77:DM77"/>
    <mergeCell ref="DN77:DT77"/>
    <mergeCell ref="A78:C78"/>
    <mergeCell ref="D78:N78"/>
    <mergeCell ref="O78:Y78"/>
    <mergeCell ref="Z78:AJ78"/>
    <mergeCell ref="AK78:AQ78"/>
    <mergeCell ref="AR78:AW78"/>
    <mergeCell ref="AX78:BD78"/>
    <mergeCell ref="BE78:BK78"/>
    <mergeCell ref="BM78:BS78"/>
    <mergeCell ref="BT78:BY78"/>
    <mergeCell ref="BZ78:CE78"/>
    <mergeCell ref="CF78:CK78"/>
    <mergeCell ref="CL78:CR78"/>
    <mergeCell ref="CS78:CY78"/>
    <mergeCell ref="CZ78:DF78"/>
    <mergeCell ref="DG78:DM78"/>
    <mergeCell ref="DN78:DT78"/>
    <mergeCell ref="A79:C79"/>
    <mergeCell ref="D79:N79"/>
    <mergeCell ref="O79:Y79"/>
    <mergeCell ref="Z79:AJ79"/>
    <mergeCell ref="AK79:AQ79"/>
    <mergeCell ref="AR79:AW79"/>
    <mergeCell ref="AX79:BD79"/>
    <mergeCell ref="BE79:BK79"/>
    <mergeCell ref="BM79:BS79"/>
    <mergeCell ref="BT79:BY79"/>
    <mergeCell ref="BZ79:CE79"/>
    <mergeCell ref="CF79:CK79"/>
    <mergeCell ref="CL79:CR79"/>
    <mergeCell ref="CS79:CY79"/>
    <mergeCell ref="CZ79:DF79"/>
    <mergeCell ref="DG79:DM79"/>
    <mergeCell ref="DN79:DT79"/>
    <mergeCell ref="A80:C80"/>
    <mergeCell ref="D80:N80"/>
    <mergeCell ref="O80:Y80"/>
    <mergeCell ref="Z80:AJ80"/>
    <mergeCell ref="AK80:AQ80"/>
    <mergeCell ref="AR80:AW80"/>
    <mergeCell ref="AX80:BD80"/>
    <mergeCell ref="BE80:BK80"/>
    <mergeCell ref="BM80:BS80"/>
    <mergeCell ref="BT80:BY80"/>
    <mergeCell ref="BZ80:CE80"/>
    <mergeCell ref="CF80:CK80"/>
    <mergeCell ref="CL80:CR80"/>
    <mergeCell ref="CS80:CY80"/>
    <mergeCell ref="CZ80:DF80"/>
    <mergeCell ref="DG80:DM80"/>
    <mergeCell ref="DN80:DT80"/>
    <mergeCell ref="A82:C82"/>
    <mergeCell ref="D82:N82"/>
    <mergeCell ref="O82:Y82"/>
    <mergeCell ref="Z82:AJ82"/>
    <mergeCell ref="AK82:AQ82"/>
    <mergeCell ref="AR82:AW82"/>
    <mergeCell ref="AX82:BD82"/>
    <mergeCell ref="BE82:BK82"/>
    <mergeCell ref="BM82:BS82"/>
    <mergeCell ref="BT82:BY82"/>
    <mergeCell ref="BZ82:CE82"/>
    <mergeCell ref="CF82:CK82"/>
    <mergeCell ref="CL82:CR82"/>
    <mergeCell ref="CS82:CY82"/>
    <mergeCell ref="CZ82:DF82"/>
    <mergeCell ref="DG82:DM82"/>
    <mergeCell ref="DN82:DT82"/>
    <mergeCell ref="A83:C83"/>
    <mergeCell ref="D83:N83"/>
    <mergeCell ref="O83:Y83"/>
    <mergeCell ref="Z83:AJ83"/>
    <mergeCell ref="AK83:AQ83"/>
    <mergeCell ref="AR83:AW83"/>
    <mergeCell ref="AX83:BD83"/>
    <mergeCell ref="BE83:BK83"/>
    <mergeCell ref="BM83:BS83"/>
    <mergeCell ref="BT83:BY83"/>
    <mergeCell ref="BZ83:CE83"/>
    <mergeCell ref="CF83:CK83"/>
    <mergeCell ref="CL83:CR83"/>
    <mergeCell ref="CS83:CY83"/>
    <mergeCell ref="CZ83:DF83"/>
    <mergeCell ref="DG83:DM83"/>
    <mergeCell ref="DN83:DT83"/>
    <mergeCell ref="A84:C84"/>
    <mergeCell ref="D84:N84"/>
    <mergeCell ref="O84:Y84"/>
    <mergeCell ref="Z84:AJ84"/>
    <mergeCell ref="AK84:AQ84"/>
    <mergeCell ref="AR84:AW84"/>
    <mergeCell ref="AX84:BD84"/>
    <mergeCell ref="BE84:BK84"/>
    <mergeCell ref="BM84:BS84"/>
    <mergeCell ref="BT84:BY84"/>
    <mergeCell ref="BZ84:CE84"/>
    <mergeCell ref="CF84:CK84"/>
    <mergeCell ref="CL84:CR84"/>
    <mergeCell ref="CS84:CY84"/>
    <mergeCell ref="CZ84:DF84"/>
    <mergeCell ref="DG84:DM84"/>
    <mergeCell ref="DN84:DT84"/>
    <mergeCell ref="A85:C85"/>
    <mergeCell ref="D85:N85"/>
    <mergeCell ref="O85:Y85"/>
    <mergeCell ref="Z85:AJ85"/>
    <mergeCell ref="AK85:AQ85"/>
    <mergeCell ref="AR85:AW85"/>
    <mergeCell ref="AX85:BD85"/>
    <mergeCell ref="BE85:BK85"/>
    <mergeCell ref="BM85:BS85"/>
    <mergeCell ref="BT85:BY85"/>
    <mergeCell ref="BZ85:CE85"/>
    <mergeCell ref="CF85:CK85"/>
    <mergeCell ref="CL85:CR85"/>
    <mergeCell ref="CS85:CY85"/>
    <mergeCell ref="CZ85:DF85"/>
    <mergeCell ref="DG85:DM85"/>
    <mergeCell ref="DN85:DT85"/>
    <mergeCell ref="A87:C87"/>
    <mergeCell ref="A81:C81"/>
    <mergeCell ref="D81:N81"/>
    <mergeCell ref="O81:Y81"/>
    <mergeCell ref="Z81:AJ81"/>
    <mergeCell ref="AK81:AQ81"/>
    <mergeCell ref="AR81:AW81"/>
    <mergeCell ref="AX81:BD81"/>
    <mergeCell ref="BE81:BK81"/>
    <mergeCell ref="BM81:BS81"/>
    <mergeCell ref="BT81:BY81"/>
    <mergeCell ref="BZ81:CE81"/>
    <mergeCell ref="CF81:CK81"/>
    <mergeCell ref="CL81:CR81"/>
    <mergeCell ref="CS81:CY81"/>
    <mergeCell ref="CZ81:DF81"/>
    <mergeCell ref="DG81:DM81"/>
    <mergeCell ref="A86:C86"/>
    <mergeCell ref="D86:N86"/>
    <mergeCell ref="O86:Y86"/>
    <mergeCell ref="Z86:AJ86"/>
    <mergeCell ref="AK86:AQ86"/>
    <mergeCell ref="AR86:AW86"/>
    <mergeCell ref="AX86:BD86"/>
    <mergeCell ref="BE86:BK86"/>
    <mergeCell ref="BM86:BS86"/>
    <mergeCell ref="BT86:BY86"/>
    <mergeCell ref="BZ86:CE86"/>
    <mergeCell ref="CF86:CK86"/>
    <mergeCell ref="CL86:CR86"/>
    <mergeCell ref="CS86:CY86"/>
    <mergeCell ref="CZ86:DF86"/>
    <mergeCell ref="DN81:DT81"/>
    <mergeCell ref="D87:N87"/>
    <mergeCell ref="O87:Y87"/>
    <mergeCell ref="Z87:AJ87"/>
    <mergeCell ref="AK87:AQ87"/>
    <mergeCell ref="AR87:AW87"/>
    <mergeCell ref="AX87:BD87"/>
    <mergeCell ref="BE87:BK87"/>
    <mergeCell ref="BM87:BS87"/>
    <mergeCell ref="BT87:BY87"/>
    <mergeCell ref="BZ87:CE87"/>
    <mergeCell ref="CF87:CK87"/>
    <mergeCell ref="CL87:CR87"/>
    <mergeCell ref="CS87:CY87"/>
    <mergeCell ref="CZ87:DF87"/>
    <mergeCell ref="DG87:DM87"/>
    <mergeCell ref="DN87:DT87"/>
    <mergeCell ref="DG86:DM86"/>
    <mergeCell ref="DN86:DT86"/>
    <mergeCell ref="A88:C88"/>
    <mergeCell ref="D88:N88"/>
    <mergeCell ref="O88:Y88"/>
    <mergeCell ref="Z88:AJ88"/>
    <mergeCell ref="AK88:AQ88"/>
    <mergeCell ref="AR88:AW88"/>
    <mergeCell ref="AX88:BD88"/>
    <mergeCell ref="BE88:BK88"/>
    <mergeCell ref="BM88:BS88"/>
    <mergeCell ref="BT88:BY88"/>
    <mergeCell ref="BZ88:CE88"/>
    <mergeCell ref="CF88:CK88"/>
    <mergeCell ref="CL88:CR88"/>
    <mergeCell ref="CS88:CY88"/>
    <mergeCell ref="CZ88:DF88"/>
    <mergeCell ref="DG88:DM88"/>
    <mergeCell ref="DN88:DT88"/>
    <mergeCell ref="A89:C89"/>
    <mergeCell ref="D89:N89"/>
    <mergeCell ref="O89:Y89"/>
    <mergeCell ref="Z89:AJ89"/>
    <mergeCell ref="AK89:AQ89"/>
    <mergeCell ref="AR89:AW89"/>
    <mergeCell ref="AX89:BD89"/>
    <mergeCell ref="BE89:BK89"/>
    <mergeCell ref="BM89:BS89"/>
    <mergeCell ref="BT89:BY89"/>
    <mergeCell ref="BZ89:CE89"/>
    <mergeCell ref="CF89:CK89"/>
    <mergeCell ref="CL89:CR89"/>
    <mergeCell ref="CS89:CY89"/>
    <mergeCell ref="CZ89:DF89"/>
    <mergeCell ref="DG89:DM89"/>
    <mergeCell ref="DN89:DT89"/>
    <mergeCell ref="A90:C90"/>
    <mergeCell ref="D90:N90"/>
    <mergeCell ref="O90:Y90"/>
    <mergeCell ref="Z90:AJ90"/>
    <mergeCell ref="AK90:AQ90"/>
    <mergeCell ref="AR90:AW90"/>
    <mergeCell ref="AX90:BD90"/>
    <mergeCell ref="BE90:BK90"/>
    <mergeCell ref="BM90:BS90"/>
    <mergeCell ref="BT90:BY90"/>
    <mergeCell ref="BZ90:CE90"/>
    <mergeCell ref="CF90:CK90"/>
    <mergeCell ref="CL90:CR90"/>
    <mergeCell ref="CS90:CY90"/>
    <mergeCell ref="CZ90:DF90"/>
    <mergeCell ref="DG90:DM90"/>
    <mergeCell ref="DN90:DT90"/>
    <mergeCell ref="A91:C91"/>
    <mergeCell ref="D91:N91"/>
    <mergeCell ref="O91:Y91"/>
    <mergeCell ref="Z91:AJ91"/>
    <mergeCell ref="AK91:AQ91"/>
    <mergeCell ref="AR91:AW91"/>
    <mergeCell ref="AX91:BD91"/>
    <mergeCell ref="BE91:BK91"/>
    <mergeCell ref="BM91:BS91"/>
    <mergeCell ref="BT91:BY91"/>
    <mergeCell ref="BZ91:CE91"/>
    <mergeCell ref="CF91:CK91"/>
    <mergeCell ref="CL91:CR91"/>
    <mergeCell ref="CS91:CY91"/>
    <mergeCell ref="CZ91:DF91"/>
    <mergeCell ref="DG91:DM91"/>
    <mergeCell ref="DN91:DT91"/>
    <mergeCell ref="A92:C92"/>
    <mergeCell ref="D92:N92"/>
    <mergeCell ref="O92:Y92"/>
    <mergeCell ref="Z92:AJ92"/>
    <mergeCell ref="AK92:AQ92"/>
    <mergeCell ref="AR92:AW92"/>
    <mergeCell ref="AX92:BD92"/>
    <mergeCell ref="BE92:BK92"/>
    <mergeCell ref="BM92:BS92"/>
    <mergeCell ref="BT92:BY92"/>
    <mergeCell ref="BZ92:CE92"/>
    <mergeCell ref="CF92:CK92"/>
    <mergeCell ref="CL92:CR92"/>
    <mergeCell ref="CS92:CY92"/>
    <mergeCell ref="CZ92:DF92"/>
    <mergeCell ref="DG92:DM92"/>
    <mergeCell ref="DN92:DT92"/>
    <mergeCell ref="A93:C93"/>
    <mergeCell ref="D93:N93"/>
    <mergeCell ref="O93:Y93"/>
    <mergeCell ref="Z93:AJ93"/>
    <mergeCell ref="AK93:AQ93"/>
    <mergeCell ref="AR93:AW93"/>
    <mergeCell ref="AX93:BD93"/>
    <mergeCell ref="BE93:BK93"/>
    <mergeCell ref="BM93:BS93"/>
    <mergeCell ref="BT93:BY93"/>
    <mergeCell ref="BZ93:CE93"/>
    <mergeCell ref="CF93:CK93"/>
    <mergeCell ref="CL93:CR93"/>
    <mergeCell ref="CS93:CY93"/>
    <mergeCell ref="CZ93:DF93"/>
    <mergeCell ref="DG93:DM93"/>
    <mergeCell ref="DN93:DT93"/>
    <mergeCell ref="A94:C94"/>
    <mergeCell ref="D94:N94"/>
    <mergeCell ref="O94:Y94"/>
    <mergeCell ref="Z94:AJ94"/>
    <mergeCell ref="AK94:AQ94"/>
    <mergeCell ref="AR94:AW94"/>
    <mergeCell ref="AX94:BD94"/>
    <mergeCell ref="BE94:BK94"/>
    <mergeCell ref="BM94:BS94"/>
    <mergeCell ref="BT94:BY94"/>
    <mergeCell ref="BZ94:CE94"/>
    <mergeCell ref="CF94:CK94"/>
    <mergeCell ref="CL94:CR94"/>
    <mergeCell ref="CS94:CY94"/>
    <mergeCell ref="CZ94:DF94"/>
    <mergeCell ref="DG94:DM94"/>
    <mergeCell ref="DN94:DT94"/>
    <mergeCell ref="A95:C95"/>
    <mergeCell ref="D95:N95"/>
    <mergeCell ref="O95:Y95"/>
    <mergeCell ref="Z95:AJ95"/>
    <mergeCell ref="AK95:AQ95"/>
    <mergeCell ref="AR95:AW95"/>
    <mergeCell ref="AX95:BD95"/>
    <mergeCell ref="BE95:BK95"/>
    <mergeCell ref="BM95:BS95"/>
    <mergeCell ref="BT95:BY95"/>
    <mergeCell ref="BZ95:CE95"/>
    <mergeCell ref="CF95:CK95"/>
    <mergeCell ref="CL95:CR95"/>
    <mergeCell ref="CS95:CY95"/>
    <mergeCell ref="CZ95:DF95"/>
    <mergeCell ref="DG95:DM95"/>
    <mergeCell ref="DN95:DT95"/>
    <mergeCell ref="A96:C96"/>
    <mergeCell ref="D96:N96"/>
    <mergeCell ref="O96:Y96"/>
    <mergeCell ref="Z96:AJ96"/>
    <mergeCell ref="AK96:AQ96"/>
    <mergeCell ref="AR96:AW96"/>
    <mergeCell ref="AX96:BD96"/>
    <mergeCell ref="BE96:BK96"/>
    <mergeCell ref="BM96:BS96"/>
    <mergeCell ref="BT96:BY96"/>
    <mergeCell ref="BZ96:CE96"/>
    <mergeCell ref="CF96:CK96"/>
    <mergeCell ref="CL96:CR96"/>
    <mergeCell ref="CS96:CY96"/>
    <mergeCell ref="CZ96:DF96"/>
    <mergeCell ref="DG96:DM96"/>
    <mergeCell ref="DN96:DT96"/>
    <mergeCell ref="A97:C97"/>
    <mergeCell ref="D97:N97"/>
    <mergeCell ref="O97:Y97"/>
    <mergeCell ref="Z97:AJ97"/>
    <mergeCell ref="AK97:AQ97"/>
    <mergeCell ref="AR97:AW97"/>
    <mergeCell ref="AX97:BD97"/>
    <mergeCell ref="BE97:BK97"/>
    <mergeCell ref="BM97:BS97"/>
    <mergeCell ref="BT97:BY97"/>
    <mergeCell ref="BZ97:CE97"/>
    <mergeCell ref="CF97:CK97"/>
    <mergeCell ref="CL97:CR97"/>
    <mergeCell ref="CS97:CY97"/>
    <mergeCell ref="CZ97:DF97"/>
    <mergeCell ref="DG97:DM97"/>
    <mergeCell ref="DN97:DT97"/>
    <mergeCell ref="A99:C99"/>
    <mergeCell ref="D99:N99"/>
    <mergeCell ref="O99:Y99"/>
    <mergeCell ref="Z99:AJ99"/>
    <mergeCell ref="AK99:AQ99"/>
    <mergeCell ref="AR99:AW99"/>
    <mergeCell ref="AX99:BD99"/>
    <mergeCell ref="BE99:BK99"/>
    <mergeCell ref="BM99:BS99"/>
    <mergeCell ref="BT99:BY99"/>
    <mergeCell ref="BZ99:CE99"/>
    <mergeCell ref="CF99:CK99"/>
    <mergeCell ref="CL99:CR99"/>
    <mergeCell ref="CS99:CY99"/>
    <mergeCell ref="CZ99:DF99"/>
    <mergeCell ref="DG99:DM99"/>
    <mergeCell ref="DN99:DT99"/>
    <mergeCell ref="A98:C98"/>
    <mergeCell ref="D98:N98"/>
    <mergeCell ref="O98:Y98"/>
    <mergeCell ref="Z98:AJ98"/>
    <mergeCell ref="AK98:AQ98"/>
    <mergeCell ref="AR98:AW98"/>
    <mergeCell ref="BM98:BS98"/>
    <mergeCell ref="BT98:BY98"/>
    <mergeCell ref="BZ98:CE98"/>
    <mergeCell ref="CF98:CK98"/>
    <mergeCell ref="CL98:CR98"/>
    <mergeCell ref="CS98:CY98"/>
    <mergeCell ref="CZ98:DF98"/>
    <mergeCell ref="DG98:DM98"/>
    <mergeCell ref="DN98:DT98"/>
    <mergeCell ref="AX98:BD98"/>
    <mergeCell ref="BE98:BK98"/>
    <mergeCell ref="A100:C100"/>
    <mergeCell ref="D100:N100"/>
    <mergeCell ref="O100:Y100"/>
    <mergeCell ref="Z100:AJ100"/>
    <mergeCell ref="AK100:AQ100"/>
    <mergeCell ref="AR100:AW100"/>
    <mergeCell ref="AX100:BD100"/>
    <mergeCell ref="BE100:BK100"/>
    <mergeCell ref="BM100:BS100"/>
    <mergeCell ref="BT100:BY100"/>
    <mergeCell ref="BZ100:CE100"/>
    <mergeCell ref="CF100:CK100"/>
    <mergeCell ref="CL100:CR100"/>
    <mergeCell ref="CS100:CY100"/>
    <mergeCell ref="CZ100:DF100"/>
    <mergeCell ref="DG100:DM100"/>
    <mergeCell ref="DN100:DT100"/>
    <mergeCell ref="A101:C101"/>
    <mergeCell ref="D101:N101"/>
    <mergeCell ref="O101:Y101"/>
    <mergeCell ref="Z101:AJ101"/>
    <mergeCell ref="AK101:AQ101"/>
    <mergeCell ref="AR101:AW101"/>
    <mergeCell ref="AX101:BD101"/>
    <mergeCell ref="BE101:BK101"/>
    <mergeCell ref="BM101:BS101"/>
    <mergeCell ref="BT101:BY101"/>
    <mergeCell ref="BZ101:CE101"/>
    <mergeCell ref="CF101:CK101"/>
    <mergeCell ref="CL101:CR101"/>
    <mergeCell ref="CS101:CY101"/>
    <mergeCell ref="CZ101:DF101"/>
    <mergeCell ref="DG101:DM101"/>
    <mergeCell ref="DN101:DT101"/>
    <mergeCell ref="A102:C102"/>
    <mergeCell ref="D102:N102"/>
    <mergeCell ref="O102:Y102"/>
    <mergeCell ref="Z102:AJ102"/>
    <mergeCell ref="AK102:AQ102"/>
    <mergeCell ref="AR102:AW102"/>
    <mergeCell ref="AX102:BD102"/>
    <mergeCell ref="BE102:BK102"/>
    <mergeCell ref="BM102:BS102"/>
    <mergeCell ref="BT102:BY102"/>
    <mergeCell ref="BZ102:CE102"/>
    <mergeCell ref="CF102:CK102"/>
    <mergeCell ref="CL102:CR102"/>
    <mergeCell ref="CS102:CY102"/>
    <mergeCell ref="CZ102:DF102"/>
    <mergeCell ref="DG102:DM102"/>
    <mergeCell ref="DN102:DT102"/>
    <mergeCell ref="A103:C103"/>
    <mergeCell ref="D103:N103"/>
    <mergeCell ref="O103:Y103"/>
    <mergeCell ref="Z103:AJ103"/>
    <mergeCell ref="AK103:AQ103"/>
    <mergeCell ref="AR103:AW103"/>
    <mergeCell ref="AX103:BD103"/>
    <mergeCell ref="BE103:BK103"/>
    <mergeCell ref="BM103:BS103"/>
    <mergeCell ref="BT103:BY103"/>
    <mergeCell ref="BZ103:CE103"/>
    <mergeCell ref="CF103:CK103"/>
    <mergeCell ref="CL103:CR103"/>
    <mergeCell ref="CS103:CY103"/>
    <mergeCell ref="CZ103:DF103"/>
    <mergeCell ref="DG103:DM103"/>
    <mergeCell ref="DN103:DT103"/>
    <mergeCell ref="A104:C104"/>
    <mergeCell ref="D104:N104"/>
    <mergeCell ref="O104:Y104"/>
    <mergeCell ref="Z104:AJ104"/>
    <mergeCell ref="AK104:AQ104"/>
    <mergeCell ref="AR104:AW104"/>
    <mergeCell ref="AX104:BD104"/>
    <mergeCell ref="BE104:BK104"/>
    <mergeCell ref="BM104:BS104"/>
    <mergeCell ref="BT104:BY104"/>
    <mergeCell ref="BZ104:CE104"/>
    <mergeCell ref="CF104:CK104"/>
    <mergeCell ref="CL104:CR104"/>
    <mergeCell ref="CS104:CY104"/>
    <mergeCell ref="CZ104:DF104"/>
    <mergeCell ref="DG104:DM104"/>
    <mergeCell ref="DN104:DT104"/>
    <mergeCell ref="A105:C105"/>
    <mergeCell ref="D105:N105"/>
    <mergeCell ref="O105:Y105"/>
    <mergeCell ref="Z105:AJ105"/>
    <mergeCell ref="AK105:AQ105"/>
    <mergeCell ref="AR105:AW105"/>
    <mergeCell ref="AX105:BD105"/>
    <mergeCell ref="BE105:BK105"/>
    <mergeCell ref="BM105:BS105"/>
    <mergeCell ref="BT105:BY105"/>
    <mergeCell ref="BZ105:CE105"/>
    <mergeCell ref="CF105:CK105"/>
    <mergeCell ref="CL105:CR105"/>
    <mergeCell ref="CS105:CY105"/>
    <mergeCell ref="CZ105:DF105"/>
    <mergeCell ref="DG105:DM105"/>
    <mergeCell ref="DN105:DT105"/>
    <mergeCell ref="A106:C106"/>
    <mergeCell ref="D106:N106"/>
    <mergeCell ref="O106:Y106"/>
    <mergeCell ref="Z106:AJ106"/>
    <mergeCell ref="AK106:AQ106"/>
    <mergeCell ref="AR106:AW106"/>
    <mergeCell ref="AX106:BD106"/>
    <mergeCell ref="BE106:BK106"/>
    <mergeCell ref="BM106:BS106"/>
    <mergeCell ref="BT106:BY106"/>
    <mergeCell ref="BZ106:CE106"/>
    <mergeCell ref="CF106:CK106"/>
    <mergeCell ref="CL106:CR106"/>
    <mergeCell ref="CS106:CY106"/>
    <mergeCell ref="CZ106:DF106"/>
    <mergeCell ref="DG106:DM106"/>
    <mergeCell ref="DN106:DT106"/>
    <mergeCell ref="A107:C107"/>
    <mergeCell ref="D107:N107"/>
    <mergeCell ref="O107:Y107"/>
    <mergeCell ref="Z107:AJ107"/>
    <mergeCell ref="AK107:AQ107"/>
    <mergeCell ref="AR107:AW107"/>
    <mergeCell ref="AX107:BD107"/>
    <mergeCell ref="BE107:BK107"/>
    <mergeCell ref="BM107:BS107"/>
    <mergeCell ref="BT107:BY107"/>
    <mergeCell ref="BZ107:CE107"/>
    <mergeCell ref="CF107:CK107"/>
    <mergeCell ref="CL107:CR107"/>
    <mergeCell ref="CS107:CY107"/>
    <mergeCell ref="CZ107:DF107"/>
    <mergeCell ref="DG107:DM107"/>
    <mergeCell ref="DN107:DT107"/>
    <mergeCell ref="A108:C108"/>
    <mergeCell ref="D108:N108"/>
    <mergeCell ref="O108:Y108"/>
    <mergeCell ref="Z108:AJ108"/>
    <mergeCell ref="AK108:AQ108"/>
    <mergeCell ref="AR108:AW108"/>
    <mergeCell ref="AX108:BD108"/>
    <mergeCell ref="BE108:BK108"/>
    <mergeCell ref="BM108:BS108"/>
    <mergeCell ref="BT108:BY108"/>
    <mergeCell ref="BZ108:CE108"/>
    <mergeCell ref="CF108:CK108"/>
    <mergeCell ref="CL108:CR108"/>
    <mergeCell ref="CS108:CY108"/>
    <mergeCell ref="CZ108:DF108"/>
    <mergeCell ref="DG108:DM108"/>
    <mergeCell ref="DN108:DT108"/>
    <mergeCell ref="A109:C109"/>
    <mergeCell ref="D109:N109"/>
    <mergeCell ref="O109:Y109"/>
    <mergeCell ref="Z109:AJ109"/>
    <mergeCell ref="AK109:AQ109"/>
    <mergeCell ref="AR109:AW109"/>
    <mergeCell ref="AX109:BD109"/>
    <mergeCell ref="BE109:BK109"/>
    <mergeCell ref="BM109:BS109"/>
    <mergeCell ref="BT109:BY109"/>
    <mergeCell ref="BZ109:CE109"/>
    <mergeCell ref="CF109:CK109"/>
    <mergeCell ref="CL109:CR109"/>
    <mergeCell ref="CS109:CY109"/>
    <mergeCell ref="CZ109:DF109"/>
    <mergeCell ref="DG109:DM109"/>
    <mergeCell ref="DN109:DT109"/>
    <mergeCell ref="A110:C110"/>
    <mergeCell ref="D110:N110"/>
    <mergeCell ref="O110:Y110"/>
    <mergeCell ref="Z110:AJ110"/>
    <mergeCell ref="AK110:AQ110"/>
    <mergeCell ref="AR110:AW110"/>
    <mergeCell ref="AX110:BD110"/>
    <mergeCell ref="BE110:BK110"/>
    <mergeCell ref="BM110:BS110"/>
    <mergeCell ref="BT110:BY110"/>
    <mergeCell ref="BZ110:CE110"/>
    <mergeCell ref="CF110:CK110"/>
    <mergeCell ref="CL110:CR110"/>
    <mergeCell ref="CS110:CY110"/>
    <mergeCell ref="CZ110:DF110"/>
    <mergeCell ref="DG110:DM110"/>
    <mergeCell ref="DN110:DT110"/>
    <mergeCell ref="A111:C111"/>
    <mergeCell ref="D111:N111"/>
    <mergeCell ref="O111:Y111"/>
    <mergeCell ref="Z111:AJ111"/>
    <mergeCell ref="AK111:AQ111"/>
    <mergeCell ref="AR111:AW111"/>
    <mergeCell ref="AX111:BD111"/>
    <mergeCell ref="BE111:BK111"/>
    <mergeCell ref="BM111:BS111"/>
    <mergeCell ref="BT111:BY111"/>
    <mergeCell ref="BZ111:CE111"/>
    <mergeCell ref="CF111:CK111"/>
    <mergeCell ref="CL111:CR111"/>
    <mergeCell ref="CS111:CY111"/>
    <mergeCell ref="CZ111:DF111"/>
    <mergeCell ref="DG111:DM111"/>
    <mergeCell ref="DN111:DT111"/>
    <mergeCell ref="A112:C112"/>
    <mergeCell ref="D112:N112"/>
    <mergeCell ref="O112:Y112"/>
    <mergeCell ref="Z112:AJ112"/>
    <mergeCell ref="AK112:AQ112"/>
    <mergeCell ref="AR112:AW112"/>
    <mergeCell ref="AX112:BD112"/>
    <mergeCell ref="BE112:BK112"/>
    <mergeCell ref="BM112:BS112"/>
    <mergeCell ref="BT112:BY112"/>
    <mergeCell ref="BZ112:CE112"/>
    <mergeCell ref="CF112:CK112"/>
    <mergeCell ref="CL112:CR112"/>
    <mergeCell ref="CS112:CY112"/>
    <mergeCell ref="CZ112:DF112"/>
    <mergeCell ref="DG112:DM112"/>
    <mergeCell ref="DN112:DT112"/>
    <mergeCell ref="A113:C113"/>
    <mergeCell ref="D113:N113"/>
    <mergeCell ref="O113:Y113"/>
    <mergeCell ref="Z113:AJ113"/>
    <mergeCell ref="AK113:AQ113"/>
    <mergeCell ref="AR113:AW113"/>
    <mergeCell ref="AX113:BD113"/>
    <mergeCell ref="BE113:BK113"/>
    <mergeCell ref="BM113:BS113"/>
    <mergeCell ref="BT113:BY113"/>
    <mergeCell ref="BZ113:CE113"/>
    <mergeCell ref="CF113:CK113"/>
    <mergeCell ref="CL113:CR113"/>
    <mergeCell ref="CS113:CY113"/>
    <mergeCell ref="CZ113:DF113"/>
    <mergeCell ref="DG113:DM113"/>
    <mergeCell ref="DN113:DT113"/>
    <mergeCell ref="D181:N181"/>
    <mergeCell ref="O181:Y181"/>
    <mergeCell ref="Z181:AJ181"/>
    <mergeCell ref="AK181:AQ181"/>
    <mergeCell ref="AR181:AW181"/>
    <mergeCell ref="AX181:BD181"/>
    <mergeCell ref="BE181:BK181"/>
    <mergeCell ref="BM181:BS181"/>
    <mergeCell ref="BT181:BY181"/>
    <mergeCell ref="BZ181:CE181"/>
    <mergeCell ref="CF181:CK181"/>
    <mergeCell ref="CL181:CR181"/>
    <mergeCell ref="CS181:CY181"/>
    <mergeCell ref="CZ181:DF181"/>
    <mergeCell ref="DG181:DM181"/>
    <mergeCell ref="DN181:DT181"/>
    <mergeCell ref="A182:C182"/>
    <mergeCell ref="D182:N182"/>
    <mergeCell ref="O182:Y182"/>
    <mergeCell ref="Z182:AJ182"/>
    <mergeCell ref="AK182:AQ182"/>
    <mergeCell ref="AR182:AW182"/>
    <mergeCell ref="AX182:BD182"/>
    <mergeCell ref="BE182:BK182"/>
    <mergeCell ref="BM182:BS182"/>
    <mergeCell ref="BT182:BY182"/>
    <mergeCell ref="BZ182:CE182"/>
    <mergeCell ref="CF182:CK182"/>
    <mergeCell ref="CL182:CR182"/>
    <mergeCell ref="CS182:CY182"/>
    <mergeCell ref="CZ182:DF182"/>
    <mergeCell ref="DG182:DM182"/>
    <mergeCell ref="DN182:DT182"/>
    <mergeCell ref="A183:C183"/>
    <mergeCell ref="D183:N183"/>
    <mergeCell ref="O183:Y183"/>
    <mergeCell ref="Z183:AJ183"/>
    <mergeCell ref="AK183:AQ183"/>
    <mergeCell ref="AR183:AW183"/>
    <mergeCell ref="AX183:BD183"/>
    <mergeCell ref="BE183:BK183"/>
    <mergeCell ref="BM183:BS183"/>
    <mergeCell ref="BT183:BY183"/>
    <mergeCell ref="BZ183:CE183"/>
    <mergeCell ref="CF183:CK183"/>
    <mergeCell ref="CL183:CR183"/>
    <mergeCell ref="CS183:CY183"/>
    <mergeCell ref="CZ183:DF183"/>
    <mergeCell ref="DG183:DM183"/>
    <mergeCell ref="DN183:DT18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B53"/>
  <sheetViews>
    <sheetView topLeftCell="A4" zoomScaleNormal="100" workbookViewId="0">
      <selection activeCell="CN26" sqref="CN26"/>
    </sheetView>
  </sheetViews>
  <sheetFormatPr defaultColWidth="1.140625" defaultRowHeight="12.75"/>
  <cols>
    <col min="1" max="16384" width="1.140625" style="10"/>
  </cols>
  <sheetData>
    <row r="1" spans="1:80">
      <c r="CB1" s="11"/>
    </row>
    <row r="2" spans="1:80">
      <c r="CB2" s="11"/>
    </row>
    <row r="3" spans="1:80" s="12" customFormat="1" ht="15.75">
      <c r="A3" s="109" t="s">
        <v>449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s="12" customFormat="1" ht="15.75">
      <c r="A4" s="109" t="s">
        <v>430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s="12" customFormat="1" ht="15.75">
      <c r="A5" s="109" t="s">
        <v>431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s="12" customFormat="1" ht="15.75">
      <c r="A6" s="109" t="s">
        <v>432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8" spans="1:80" ht="15" customHeight="1">
      <c r="D8" s="110" t="s">
        <v>11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</row>
    <row r="9" spans="1:80" s="13" customFormat="1" ht="10.5">
      <c r="D9" s="111" t="s">
        <v>2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</row>
    <row r="12" spans="1:80">
      <c r="A12" s="124" t="s">
        <v>433</v>
      </c>
      <c r="B12" s="125"/>
      <c r="C12" s="125"/>
      <c r="D12" s="125"/>
      <c r="E12" s="126"/>
      <c r="F12" s="369" t="s">
        <v>434</v>
      </c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124" t="s">
        <v>21</v>
      </c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6"/>
    </row>
    <row r="13" spans="1:80">
      <c r="A13" s="370">
        <v>1</v>
      </c>
      <c r="B13" s="371"/>
      <c r="C13" s="371"/>
      <c r="D13" s="371"/>
      <c r="E13" s="372"/>
      <c r="F13" s="367" t="s">
        <v>435</v>
      </c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124">
        <v>796</v>
      </c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6"/>
    </row>
    <row r="14" spans="1:80">
      <c r="A14" s="373"/>
      <c r="B14" s="374"/>
      <c r="C14" s="374"/>
      <c r="D14" s="374"/>
      <c r="E14" s="375"/>
      <c r="F14" s="187" t="s">
        <v>436</v>
      </c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9"/>
      <c r="AT14" s="127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9"/>
    </row>
    <row r="15" spans="1:80">
      <c r="A15" s="376"/>
      <c r="B15" s="377"/>
      <c r="C15" s="377"/>
      <c r="D15" s="377"/>
      <c r="E15" s="378"/>
      <c r="F15" s="368" t="s">
        <v>437</v>
      </c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130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2"/>
    </row>
    <row r="16" spans="1:80">
      <c r="A16" s="112" t="s">
        <v>39</v>
      </c>
      <c r="B16" s="113"/>
      <c r="C16" s="113"/>
      <c r="D16" s="113"/>
      <c r="E16" s="114"/>
      <c r="F16" s="367" t="s">
        <v>438</v>
      </c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124">
        <v>0</v>
      </c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6"/>
    </row>
    <row r="17" spans="1:80">
      <c r="A17" s="118"/>
      <c r="B17" s="119"/>
      <c r="C17" s="119"/>
      <c r="D17" s="119"/>
      <c r="E17" s="120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130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2"/>
    </row>
    <row r="18" spans="1:80">
      <c r="A18" s="112" t="s">
        <v>439</v>
      </c>
      <c r="B18" s="113"/>
      <c r="C18" s="113"/>
      <c r="D18" s="113"/>
      <c r="E18" s="114"/>
      <c r="F18" s="367" t="s">
        <v>440</v>
      </c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124">
        <v>0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6"/>
    </row>
    <row r="19" spans="1:80">
      <c r="A19" s="118"/>
      <c r="B19" s="119"/>
      <c r="C19" s="119"/>
      <c r="D19" s="119"/>
      <c r="E19" s="120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130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2"/>
    </row>
    <row r="20" spans="1:80">
      <c r="A20" s="112" t="s">
        <v>441</v>
      </c>
      <c r="B20" s="113"/>
      <c r="C20" s="113"/>
      <c r="D20" s="113"/>
      <c r="E20" s="114"/>
      <c r="F20" s="367" t="s">
        <v>442</v>
      </c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124">
        <v>54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6"/>
    </row>
    <row r="21" spans="1:80">
      <c r="A21" s="118"/>
      <c r="B21" s="119"/>
      <c r="C21" s="119"/>
      <c r="D21" s="119"/>
      <c r="E21" s="120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130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2"/>
    </row>
    <row r="22" spans="1:80">
      <c r="A22" s="112" t="s">
        <v>443</v>
      </c>
      <c r="B22" s="113"/>
      <c r="C22" s="113"/>
      <c r="D22" s="113"/>
      <c r="E22" s="114"/>
      <c r="F22" s="367" t="s">
        <v>444</v>
      </c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124">
        <v>742</v>
      </c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6"/>
    </row>
    <row r="23" spans="1:80">
      <c r="A23" s="118"/>
      <c r="B23" s="119"/>
      <c r="C23" s="119"/>
      <c r="D23" s="119"/>
      <c r="E23" s="120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130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2"/>
    </row>
    <row r="24" spans="1:80" ht="14.25" customHeight="1">
      <c r="A24" s="124">
        <v>2</v>
      </c>
      <c r="B24" s="125"/>
      <c r="C24" s="125"/>
      <c r="D24" s="125"/>
      <c r="E24" s="126"/>
      <c r="F24" s="159" t="s">
        <v>445</v>
      </c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40"/>
      <c r="AT24" s="259">
        <f>SUM('Форма 8.1'!AB122)/SUM('Форма 8.3.'!AT13:CB15)</f>
        <v>0.24552763819095477</v>
      </c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1"/>
    </row>
    <row r="25" spans="1:80" ht="12.75" customHeight="1">
      <c r="A25" s="127"/>
      <c r="B25" s="128"/>
      <c r="C25" s="128"/>
      <c r="D25" s="128"/>
      <c r="E25" s="129"/>
      <c r="F25" s="244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246"/>
      <c r="AT25" s="362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4"/>
    </row>
    <row r="26" spans="1:80">
      <c r="A26" s="127"/>
      <c r="B26" s="128"/>
      <c r="C26" s="128"/>
      <c r="D26" s="128"/>
      <c r="E26" s="129"/>
      <c r="F26" s="244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246"/>
      <c r="AT26" s="362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4"/>
    </row>
    <row r="27" spans="1:80">
      <c r="A27" s="127"/>
      <c r="B27" s="128"/>
      <c r="C27" s="128"/>
      <c r="D27" s="128"/>
      <c r="E27" s="129"/>
      <c r="F27" s="244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246"/>
      <c r="AT27" s="362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4"/>
    </row>
    <row r="28" spans="1:80">
      <c r="A28" s="127"/>
      <c r="B28" s="128"/>
      <c r="C28" s="128"/>
      <c r="D28" s="128"/>
      <c r="E28" s="129"/>
      <c r="F28" s="244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246"/>
      <c r="AT28" s="362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4"/>
    </row>
    <row r="29" spans="1:80">
      <c r="A29" s="127"/>
      <c r="B29" s="128"/>
      <c r="C29" s="128"/>
      <c r="D29" s="128"/>
      <c r="E29" s="129"/>
      <c r="F29" s="244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246"/>
      <c r="AT29" s="362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4"/>
    </row>
    <row r="30" spans="1:80">
      <c r="A30" s="130"/>
      <c r="B30" s="131"/>
      <c r="C30" s="131"/>
      <c r="D30" s="131"/>
      <c r="E30" s="132"/>
      <c r="F30" s="241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3"/>
      <c r="AT30" s="262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4"/>
    </row>
    <row r="31" spans="1:80" ht="14.25" customHeight="1">
      <c r="A31" s="124">
        <v>3</v>
      </c>
      <c r="B31" s="125"/>
      <c r="C31" s="125"/>
      <c r="D31" s="125"/>
      <c r="E31" s="126"/>
      <c r="F31" s="159" t="s">
        <v>446</v>
      </c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40"/>
      <c r="AT31" s="259">
        <f>SUM('Форма 8.1'!AC122)/SUM('Форма 8.3.'!AT13:CB15)</f>
        <v>0.41708542713567837</v>
      </c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1"/>
    </row>
    <row r="32" spans="1:80" ht="12.75" customHeight="1">
      <c r="A32" s="127"/>
      <c r="B32" s="128"/>
      <c r="C32" s="128"/>
      <c r="D32" s="128"/>
      <c r="E32" s="129"/>
      <c r="F32" s="244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246"/>
      <c r="AT32" s="362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4"/>
    </row>
    <row r="33" spans="1:80">
      <c r="A33" s="127"/>
      <c r="B33" s="128"/>
      <c r="C33" s="128"/>
      <c r="D33" s="128"/>
      <c r="E33" s="129"/>
      <c r="F33" s="244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246"/>
      <c r="AT33" s="362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4"/>
    </row>
    <row r="34" spans="1:80">
      <c r="A34" s="127"/>
      <c r="B34" s="128"/>
      <c r="C34" s="128"/>
      <c r="D34" s="128"/>
      <c r="E34" s="129"/>
      <c r="F34" s="244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246"/>
      <c r="AT34" s="362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3"/>
      <c r="BF34" s="363"/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4"/>
    </row>
    <row r="35" spans="1:80">
      <c r="A35" s="127"/>
      <c r="B35" s="128"/>
      <c r="C35" s="128"/>
      <c r="D35" s="128"/>
      <c r="E35" s="129"/>
      <c r="F35" s="244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246"/>
      <c r="AT35" s="362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4"/>
    </row>
    <row r="36" spans="1:80">
      <c r="A36" s="130"/>
      <c r="B36" s="131"/>
      <c r="C36" s="131"/>
      <c r="D36" s="131"/>
      <c r="E36" s="132"/>
      <c r="F36" s="241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3"/>
      <c r="AT36" s="262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4"/>
    </row>
    <row r="37" spans="1:80" ht="14.25" customHeight="1">
      <c r="A37" s="124">
        <v>4</v>
      </c>
      <c r="B37" s="125"/>
      <c r="C37" s="125"/>
      <c r="D37" s="125"/>
      <c r="E37" s="126"/>
      <c r="F37" s="159" t="s">
        <v>447</v>
      </c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40"/>
      <c r="AT37" s="366">
        <f>SUM('Форма 8.1'!AD122)/SUM('Форма 8.3.'!AT13:CB15)</f>
        <v>3.6456520100502519</v>
      </c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1"/>
    </row>
    <row r="38" spans="1:80" ht="12.75" customHeight="1">
      <c r="A38" s="127"/>
      <c r="B38" s="128"/>
      <c r="C38" s="128"/>
      <c r="D38" s="128"/>
      <c r="E38" s="129"/>
      <c r="F38" s="244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246"/>
      <c r="AT38" s="362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3"/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4"/>
    </row>
    <row r="39" spans="1:80">
      <c r="A39" s="127"/>
      <c r="B39" s="128"/>
      <c r="C39" s="128"/>
      <c r="D39" s="128"/>
      <c r="E39" s="129"/>
      <c r="F39" s="244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246"/>
      <c r="AT39" s="362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4"/>
    </row>
    <row r="40" spans="1:80">
      <c r="A40" s="127"/>
      <c r="B40" s="128"/>
      <c r="C40" s="128"/>
      <c r="D40" s="128"/>
      <c r="E40" s="129"/>
      <c r="F40" s="244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246"/>
      <c r="AT40" s="362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3"/>
      <c r="BM40" s="363"/>
      <c r="BN40" s="363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4"/>
    </row>
    <row r="41" spans="1:80">
      <c r="A41" s="127"/>
      <c r="B41" s="128"/>
      <c r="C41" s="128"/>
      <c r="D41" s="128"/>
      <c r="E41" s="129"/>
      <c r="F41" s="244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246"/>
      <c r="AT41" s="362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3"/>
      <c r="BN41" s="363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4"/>
    </row>
    <row r="42" spans="1:80">
      <c r="A42" s="130"/>
      <c r="B42" s="131"/>
      <c r="C42" s="131"/>
      <c r="D42" s="131"/>
      <c r="E42" s="132"/>
      <c r="F42" s="241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3"/>
      <c r="AT42" s="262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4"/>
    </row>
    <row r="43" spans="1:80" ht="14.25" customHeight="1">
      <c r="A43" s="124">
        <v>5</v>
      </c>
      <c r="B43" s="125"/>
      <c r="C43" s="125"/>
      <c r="D43" s="125"/>
      <c r="E43" s="126"/>
      <c r="F43" s="159" t="s">
        <v>448</v>
      </c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40"/>
      <c r="AT43" s="259">
        <f>SUM('Форма 8.1'!AE122)/SUM('Форма 8.3.'!AT13:CB15)</f>
        <v>2.3216080402010051</v>
      </c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1"/>
    </row>
    <row r="44" spans="1:80" ht="12.75" customHeight="1">
      <c r="A44" s="127"/>
      <c r="B44" s="128"/>
      <c r="C44" s="128"/>
      <c r="D44" s="128"/>
      <c r="E44" s="129"/>
      <c r="F44" s="244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246"/>
      <c r="AT44" s="362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4"/>
    </row>
    <row r="45" spans="1:80">
      <c r="A45" s="127"/>
      <c r="B45" s="128"/>
      <c r="C45" s="128"/>
      <c r="D45" s="128"/>
      <c r="E45" s="129"/>
      <c r="F45" s="244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246"/>
      <c r="AT45" s="362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4"/>
    </row>
    <row r="46" spans="1:80">
      <c r="A46" s="127"/>
      <c r="B46" s="128"/>
      <c r="C46" s="128"/>
      <c r="D46" s="128"/>
      <c r="E46" s="129"/>
      <c r="F46" s="244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246"/>
      <c r="AT46" s="362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4"/>
    </row>
    <row r="47" spans="1:80">
      <c r="A47" s="130"/>
      <c r="B47" s="131"/>
      <c r="C47" s="131"/>
      <c r="D47" s="131"/>
      <c r="E47" s="132"/>
      <c r="F47" s="241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3"/>
      <c r="AT47" s="262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4"/>
    </row>
    <row r="51" spans="1:80" ht="15" customHeight="1">
      <c r="A51" s="99" t="s">
        <v>500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 t="s">
        <v>505</v>
      </c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</row>
    <row r="52" spans="1:80" s="14" customFormat="1" ht="10.5">
      <c r="A52" s="100" t="s">
        <v>502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 t="s">
        <v>503</v>
      </c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 t="s">
        <v>504</v>
      </c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</row>
    <row r="53" spans="1:80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</row>
  </sheetData>
  <mergeCells count="48">
    <mergeCell ref="D9:BY9"/>
    <mergeCell ref="A3:CB3"/>
    <mergeCell ref="A4:CB4"/>
    <mergeCell ref="A5:CB5"/>
    <mergeCell ref="A6:CB6"/>
    <mergeCell ref="D8:BY8"/>
    <mergeCell ref="A12:E12"/>
    <mergeCell ref="F12:AS12"/>
    <mergeCell ref="AT12:CB12"/>
    <mergeCell ref="A13:E15"/>
    <mergeCell ref="F13:AS13"/>
    <mergeCell ref="F14:AS14"/>
    <mergeCell ref="F15:AS15"/>
    <mergeCell ref="AT13:CB15"/>
    <mergeCell ref="A16:E17"/>
    <mergeCell ref="F16:AS16"/>
    <mergeCell ref="F17:AS17"/>
    <mergeCell ref="A18:E19"/>
    <mergeCell ref="F18:AS18"/>
    <mergeCell ref="F19:AS19"/>
    <mergeCell ref="A20:E21"/>
    <mergeCell ref="F20:AS20"/>
    <mergeCell ref="F21:AS21"/>
    <mergeCell ref="A22:E23"/>
    <mergeCell ref="F22:AS22"/>
    <mergeCell ref="F23:AS23"/>
    <mergeCell ref="A31:E36"/>
    <mergeCell ref="F31:AS36"/>
    <mergeCell ref="AT31:CB36"/>
    <mergeCell ref="A24:E30"/>
    <mergeCell ref="F24:AS30"/>
    <mergeCell ref="A43:E47"/>
    <mergeCell ref="F43:AS47"/>
    <mergeCell ref="AT43:CB47"/>
    <mergeCell ref="A37:E42"/>
    <mergeCell ref="F37:AS42"/>
    <mergeCell ref="AT37:CB42"/>
    <mergeCell ref="A51:AC51"/>
    <mergeCell ref="AD51:BI51"/>
    <mergeCell ref="BJ51:CB51"/>
    <mergeCell ref="A52:AC52"/>
    <mergeCell ref="AD52:BI52"/>
    <mergeCell ref="BJ52:CB52"/>
    <mergeCell ref="AT16:CB17"/>
    <mergeCell ref="AT18:CB19"/>
    <mergeCell ref="AT20:CB21"/>
    <mergeCell ref="AT22:CB23"/>
    <mergeCell ref="AT24:CB30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1"/>
  <sheetViews>
    <sheetView zoomScaleNormal="100" workbookViewId="0">
      <selection activeCell="BU31" sqref="BU31"/>
    </sheetView>
  </sheetViews>
  <sheetFormatPr defaultColWidth="1.140625" defaultRowHeight="12.75"/>
  <cols>
    <col min="1" max="16384" width="1.140625" style="10"/>
  </cols>
  <sheetData>
    <row r="1" spans="1:80">
      <c r="CB1" s="11"/>
    </row>
    <row r="2" spans="1:80">
      <c r="CB2" s="11"/>
    </row>
    <row r="3" spans="1:80" s="12" customFormat="1" ht="15.75">
      <c r="A3" s="109" t="s">
        <v>19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s="12" customFormat="1" ht="15.75">
      <c r="A4" s="109" t="s">
        <v>13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6" spans="1:80" ht="15" customHeight="1">
      <c r="D6" s="110" t="s">
        <v>11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</row>
    <row r="7" spans="1:80" s="13" customFormat="1" ht="10.5">
      <c r="D7" s="111" t="s">
        <v>2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</row>
    <row r="10" spans="1:80" ht="15" customHeight="1">
      <c r="A10" s="101" t="s">
        <v>850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2">
        <v>796</v>
      </c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4"/>
    </row>
    <row r="11" spans="1:80" ht="26.25" customHeight="1">
      <c r="A11" s="108" t="s">
        <v>14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5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7"/>
    </row>
    <row r="12" spans="1:80" ht="24" customHeight="1">
      <c r="A12" s="101" t="s">
        <v>15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2">
        <v>19.5</v>
      </c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4"/>
    </row>
    <row r="13" spans="1:80" ht="23.25" customHeight="1">
      <c r="A13" s="108" t="s">
        <v>16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5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7"/>
    </row>
    <row r="14" spans="1:80" ht="19.5" customHeight="1">
      <c r="A14" s="101" t="s">
        <v>17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2">
        <v>2.4500000000000001E-2</v>
      </c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4"/>
    </row>
    <row r="15" spans="1:80" ht="24" customHeight="1">
      <c r="A15" s="108" t="s">
        <v>18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5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7"/>
    </row>
    <row r="18" spans="1:80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</row>
    <row r="19" spans="1:80" ht="15" customHeight="1">
      <c r="A19" s="99" t="s">
        <v>500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 t="s">
        <v>505</v>
      </c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</row>
    <row r="20" spans="1:80" s="14" customFormat="1" ht="10.5">
      <c r="A20" s="100" t="s">
        <v>502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 t="s">
        <v>503</v>
      </c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 t="s">
        <v>504</v>
      </c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</row>
    <row r="21" spans="1:80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</row>
  </sheetData>
  <mergeCells count="19">
    <mergeCell ref="A3:CB3"/>
    <mergeCell ref="A4:CB4"/>
    <mergeCell ref="D6:BY6"/>
    <mergeCell ref="D7:BY7"/>
    <mergeCell ref="A10:AS10"/>
    <mergeCell ref="AT10:CB11"/>
    <mergeCell ref="A11:AS11"/>
    <mergeCell ref="A12:AS12"/>
    <mergeCell ref="AT12:CB13"/>
    <mergeCell ref="A13:AS13"/>
    <mergeCell ref="A14:AS14"/>
    <mergeCell ref="AT14:CB15"/>
    <mergeCell ref="A15:AS15"/>
    <mergeCell ref="A19:AC19"/>
    <mergeCell ref="AD19:BI19"/>
    <mergeCell ref="BJ19:CB19"/>
    <mergeCell ref="A20:AC20"/>
    <mergeCell ref="AD20:BI20"/>
    <mergeCell ref="BJ20:CB2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J54"/>
  <sheetViews>
    <sheetView tabSelected="1" topLeftCell="A7" zoomScaleNormal="100" workbookViewId="0">
      <selection activeCell="AI27" sqref="AI27:BF27"/>
    </sheetView>
  </sheetViews>
  <sheetFormatPr defaultColWidth="1.140625" defaultRowHeight="12.75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8" s="12" customFormat="1" ht="15.75">
      <c r="A3" s="192" t="s">
        <v>63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8" s="12" customFormat="1" ht="15.75">
      <c r="A4" s="192" t="s">
        <v>26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6" spans="1:88" ht="15" customHeight="1">
      <c r="D6" s="110" t="s">
        <v>11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</row>
    <row r="7" spans="1:88" s="13" customFormat="1" ht="10.5">
      <c r="D7" s="111" t="s">
        <v>27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</row>
    <row r="10" spans="1:88" ht="12.75" customHeight="1">
      <c r="A10" s="193" t="s">
        <v>20</v>
      </c>
      <c r="B10" s="194"/>
      <c r="C10" s="194"/>
      <c r="D10" s="195"/>
      <c r="E10" s="193" t="s">
        <v>28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5"/>
      <c r="AI10" s="193" t="s">
        <v>29</v>
      </c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5"/>
      <c r="BG10" s="193" t="s">
        <v>30</v>
      </c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5"/>
    </row>
    <row r="11" spans="1:88" ht="12.75" customHeight="1">
      <c r="A11" s="187" t="s">
        <v>22</v>
      </c>
      <c r="B11" s="188"/>
      <c r="C11" s="188"/>
      <c r="D11" s="189"/>
      <c r="E11" s="187" t="s">
        <v>31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9"/>
      <c r="AI11" s="187" t="s">
        <v>32</v>
      </c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9"/>
      <c r="BG11" s="187" t="s">
        <v>33</v>
      </c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9"/>
    </row>
    <row r="12" spans="1:88" ht="12.75" customHeight="1">
      <c r="A12" s="187"/>
      <c r="B12" s="188"/>
      <c r="C12" s="188"/>
      <c r="D12" s="189"/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9"/>
      <c r="AI12" s="187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9"/>
      <c r="BG12" s="187" t="s">
        <v>34</v>
      </c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9"/>
    </row>
    <row r="13" spans="1:88" ht="12.75" customHeight="1">
      <c r="A13" s="187"/>
      <c r="B13" s="188"/>
      <c r="C13" s="188"/>
      <c r="D13" s="189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9"/>
      <c r="AI13" s="187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87" t="s">
        <v>35</v>
      </c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9"/>
    </row>
    <row r="14" spans="1:88" ht="12.75" customHeight="1">
      <c r="A14" s="190"/>
      <c r="B14" s="99"/>
      <c r="C14" s="99"/>
      <c r="D14" s="191"/>
      <c r="E14" s="190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191"/>
      <c r="AI14" s="190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191"/>
      <c r="BG14" s="190" t="s">
        <v>36</v>
      </c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191"/>
    </row>
    <row r="15" spans="1:88" ht="12.75" customHeight="1">
      <c r="A15" s="112">
        <v>1</v>
      </c>
      <c r="B15" s="113"/>
      <c r="C15" s="113"/>
      <c r="D15" s="114"/>
      <c r="E15" s="121" t="s">
        <v>37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3"/>
      <c r="AI15" s="124">
        <v>241.50399999999999</v>
      </c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6"/>
      <c r="BG15" s="178" t="s">
        <v>64</v>
      </c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</row>
    <row r="16" spans="1:88" ht="12.75" customHeight="1">
      <c r="A16" s="118"/>
      <c r="B16" s="119"/>
      <c r="C16" s="119"/>
      <c r="D16" s="120"/>
      <c r="E16" s="136" t="s">
        <v>38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8"/>
      <c r="AI16" s="130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2"/>
      <c r="BG16" s="184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6"/>
      <c r="CG16" s="82"/>
      <c r="CH16" s="82"/>
      <c r="CI16" s="82"/>
      <c r="CJ16" s="82"/>
    </row>
    <row r="17" spans="1:88" ht="12.75" customHeight="1">
      <c r="A17" s="112" t="s">
        <v>39</v>
      </c>
      <c r="B17" s="113"/>
      <c r="C17" s="113"/>
      <c r="D17" s="114"/>
      <c r="E17" s="121" t="s">
        <v>40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3"/>
      <c r="AI17" s="124">
        <v>57.975000000000001</v>
      </c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6"/>
      <c r="BG17" s="178" t="s">
        <v>64</v>
      </c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</row>
    <row r="18" spans="1:88" ht="12.75" customHeight="1">
      <c r="A18" s="115"/>
      <c r="B18" s="116"/>
      <c r="C18" s="116"/>
      <c r="D18" s="117"/>
      <c r="E18" s="133" t="s">
        <v>41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5"/>
      <c r="AI18" s="127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9"/>
      <c r="BG18" s="181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3"/>
    </row>
    <row r="19" spans="1:88" ht="12.75" customHeight="1">
      <c r="A19" s="118"/>
      <c r="B19" s="119"/>
      <c r="C19" s="119"/>
      <c r="D19" s="120"/>
      <c r="E19" s="136" t="s">
        <v>42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8"/>
      <c r="AI19" s="130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2"/>
      <c r="BG19" s="184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6"/>
      <c r="CG19" s="83"/>
      <c r="CH19" s="83"/>
      <c r="CI19" s="83"/>
      <c r="CJ19" s="83"/>
    </row>
    <row r="20" spans="1:88" ht="12.75" customHeight="1">
      <c r="A20" s="112" t="s">
        <v>43</v>
      </c>
      <c r="B20" s="113"/>
      <c r="C20" s="113"/>
      <c r="D20" s="114"/>
      <c r="E20" s="121" t="s">
        <v>44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3"/>
      <c r="AI20" s="169">
        <f>AI17/AI15*100</f>
        <v>24.005813568305285</v>
      </c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1"/>
      <c r="BG20" s="121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3"/>
    </row>
    <row r="21" spans="1:88" ht="12.75" customHeight="1">
      <c r="A21" s="115"/>
      <c r="B21" s="116"/>
      <c r="C21" s="116"/>
      <c r="D21" s="117"/>
      <c r="E21" s="133" t="s">
        <v>45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5"/>
      <c r="AI21" s="172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4"/>
      <c r="BG21" s="133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5"/>
    </row>
    <row r="22" spans="1:88" ht="12.75" customHeight="1">
      <c r="A22" s="115"/>
      <c r="B22" s="116"/>
      <c r="C22" s="116"/>
      <c r="D22" s="117"/>
      <c r="E22" s="133" t="s">
        <v>46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172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4"/>
      <c r="BG22" s="133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5"/>
    </row>
    <row r="23" spans="1:88" ht="12.75" customHeight="1">
      <c r="A23" s="118"/>
      <c r="B23" s="119"/>
      <c r="C23" s="119"/>
      <c r="D23" s="120"/>
      <c r="E23" s="136" t="s">
        <v>47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8"/>
      <c r="AI23" s="175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7"/>
      <c r="BG23" s="136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8"/>
    </row>
    <row r="24" spans="1:88" ht="17.25" customHeight="1">
      <c r="A24" s="112" t="s">
        <v>48</v>
      </c>
      <c r="B24" s="113"/>
      <c r="C24" s="113"/>
      <c r="D24" s="114"/>
      <c r="E24" s="121" t="s">
        <v>49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  <c r="AI24" s="159">
        <f>SUM('Форма 1.2.'!AT10:CB11)</f>
        <v>796</v>
      </c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6"/>
      <c r="BG24" s="160" t="s">
        <v>65</v>
      </c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2"/>
    </row>
    <row r="25" spans="1:88" ht="17.25" customHeight="1">
      <c r="A25" s="115"/>
      <c r="B25" s="116"/>
      <c r="C25" s="116"/>
      <c r="D25" s="117"/>
      <c r="E25" s="133" t="s">
        <v>50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127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9"/>
      <c r="BG25" s="163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5"/>
    </row>
    <row r="26" spans="1:88" ht="17.25" customHeight="1">
      <c r="A26" s="118"/>
      <c r="B26" s="119"/>
      <c r="C26" s="119"/>
      <c r="D26" s="120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8"/>
      <c r="AI26" s="130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2"/>
      <c r="BG26" s="166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8"/>
    </row>
    <row r="27" spans="1:88" ht="45.75" customHeight="1">
      <c r="A27" s="140" t="s">
        <v>51</v>
      </c>
      <c r="B27" s="140"/>
      <c r="C27" s="140"/>
      <c r="D27" s="140"/>
      <c r="E27" s="141" t="s">
        <v>52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3"/>
      <c r="AI27" s="144">
        <v>204</v>
      </c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 t="s">
        <v>66</v>
      </c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9"/>
    </row>
    <row r="28" spans="1:88" ht="60" customHeight="1">
      <c r="A28" s="140" t="s">
        <v>53</v>
      </c>
      <c r="B28" s="140"/>
      <c r="C28" s="140"/>
      <c r="D28" s="140"/>
      <c r="E28" s="150" t="s">
        <v>54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153">
        <v>18.100000000000001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5"/>
      <c r="BG28" s="156" t="s">
        <v>67</v>
      </c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8"/>
    </row>
    <row r="29" spans="1:88" ht="12.75" customHeight="1">
      <c r="A29" s="112" t="s">
        <v>55</v>
      </c>
      <c r="B29" s="113"/>
      <c r="C29" s="113"/>
      <c r="D29" s="114"/>
      <c r="E29" s="121" t="s">
        <v>56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3"/>
      <c r="AI29" s="124">
        <v>6</v>
      </c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6"/>
      <c r="BG29" s="112" t="s">
        <v>57</v>
      </c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4"/>
    </row>
    <row r="30" spans="1:88" ht="12.75" customHeight="1">
      <c r="A30" s="115"/>
      <c r="B30" s="116"/>
      <c r="C30" s="116"/>
      <c r="D30" s="117"/>
      <c r="E30" s="133" t="s">
        <v>58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5"/>
      <c r="AI30" s="127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9"/>
      <c r="BG30" s="115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7"/>
    </row>
    <row r="31" spans="1:88" ht="12.75" customHeight="1">
      <c r="A31" s="118"/>
      <c r="B31" s="119"/>
      <c r="C31" s="119"/>
      <c r="D31" s="120"/>
      <c r="E31" s="136" t="s">
        <v>59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8"/>
      <c r="AI31" s="130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2"/>
      <c r="BG31" s="118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20"/>
    </row>
    <row r="32" spans="1:88" ht="12.75" customHeight="1">
      <c r="A32" s="112" t="s">
        <v>60</v>
      </c>
      <c r="B32" s="113"/>
      <c r="C32" s="113"/>
      <c r="D32" s="114"/>
      <c r="E32" s="121" t="s">
        <v>56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3"/>
      <c r="AI32" s="124">
        <v>6</v>
      </c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6"/>
      <c r="BG32" s="112" t="s">
        <v>57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4"/>
    </row>
    <row r="33" spans="1:80" ht="12.75" customHeight="1">
      <c r="A33" s="115"/>
      <c r="B33" s="116"/>
      <c r="C33" s="116"/>
      <c r="D33" s="117"/>
      <c r="E33" s="133" t="s">
        <v>58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5"/>
      <c r="AI33" s="127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9"/>
      <c r="BG33" s="115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7"/>
    </row>
    <row r="34" spans="1:80" ht="12.75" customHeight="1">
      <c r="A34" s="118"/>
      <c r="B34" s="119"/>
      <c r="C34" s="119"/>
      <c r="D34" s="120"/>
      <c r="E34" s="136" t="s">
        <v>61</v>
      </c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8"/>
      <c r="AI34" s="130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2"/>
      <c r="BG34" s="118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20"/>
    </row>
    <row r="38" spans="1:80">
      <c r="A38" s="99" t="s">
        <v>500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 t="s">
        <v>505</v>
      </c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</row>
    <row r="39" spans="1:80">
      <c r="A39" s="100" t="s">
        <v>502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 t="s">
        <v>503</v>
      </c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 t="s">
        <v>504</v>
      </c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</row>
    <row r="40" spans="1:80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</row>
    <row r="45" spans="1:80" s="1" customFormat="1" ht="11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80" s="1" customFormat="1" ht="11.25" customHeight="1">
      <c r="A46" s="139" t="s">
        <v>62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</row>
    <row r="47" spans="1:80" s="1" customFormat="1" ht="11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</row>
    <row r="48" spans="1:80" s="1" customFormat="1" ht="11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</row>
    <row r="49" spans="1:80" s="1" customFormat="1" ht="11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</row>
    <row r="50" spans="1:80" s="1" customFormat="1" ht="11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</row>
    <row r="51" spans="1:80" s="1" customFormat="1" ht="11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</row>
    <row r="52" spans="1:80" s="1" customFormat="1" ht="11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</row>
    <row r="53" spans="1:80" s="1" customFormat="1" ht="11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</row>
    <row r="54" spans="1:80" s="1" customFormat="1" ht="11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</row>
  </sheetData>
  <mergeCells count="75">
    <mergeCell ref="A3:CB3"/>
    <mergeCell ref="A4:CB4"/>
    <mergeCell ref="D6:BY6"/>
    <mergeCell ref="D7:BY7"/>
    <mergeCell ref="A10:D10"/>
    <mergeCell ref="E10:AH10"/>
    <mergeCell ref="AI10:BF10"/>
    <mergeCell ref="BG10:CB10"/>
    <mergeCell ref="A11:D11"/>
    <mergeCell ref="E11:AH11"/>
    <mergeCell ref="AI11:BF11"/>
    <mergeCell ref="BG11:CB11"/>
    <mergeCell ref="A12:D12"/>
    <mergeCell ref="E12:AH12"/>
    <mergeCell ref="AI12:BF12"/>
    <mergeCell ref="BG12:CB12"/>
    <mergeCell ref="A13:D13"/>
    <mergeCell ref="E13:AH13"/>
    <mergeCell ref="AI13:BF13"/>
    <mergeCell ref="BG13:CB13"/>
    <mergeCell ref="A14:D14"/>
    <mergeCell ref="E14:AH14"/>
    <mergeCell ref="AI14:BF14"/>
    <mergeCell ref="BG14:CB14"/>
    <mergeCell ref="A15:D16"/>
    <mergeCell ref="E15:AH15"/>
    <mergeCell ref="AI15:BF16"/>
    <mergeCell ref="BG15:CB16"/>
    <mergeCell ref="E16:AH16"/>
    <mergeCell ref="E19:AH19"/>
    <mergeCell ref="A20:D23"/>
    <mergeCell ref="E20:AH20"/>
    <mergeCell ref="AI20:BF23"/>
    <mergeCell ref="BG20:CB23"/>
    <mergeCell ref="E21:AH21"/>
    <mergeCell ref="E22:AH22"/>
    <mergeCell ref="E23:AH23"/>
    <mergeCell ref="A17:D19"/>
    <mergeCell ref="E17:AH17"/>
    <mergeCell ref="AI17:BF19"/>
    <mergeCell ref="BG17:CB19"/>
    <mergeCell ref="E18:AH18"/>
    <mergeCell ref="A24:D26"/>
    <mergeCell ref="E24:AH24"/>
    <mergeCell ref="AI24:BF26"/>
    <mergeCell ref="BG24:CB26"/>
    <mergeCell ref="E25:AH25"/>
    <mergeCell ref="E26:AH26"/>
    <mergeCell ref="A27:D27"/>
    <mergeCell ref="E27:AH27"/>
    <mergeCell ref="AI27:BF27"/>
    <mergeCell ref="BG27:CB27"/>
    <mergeCell ref="A28:D28"/>
    <mergeCell ref="E28:AH28"/>
    <mergeCell ref="AI28:BF28"/>
    <mergeCell ref="BG28:CB28"/>
    <mergeCell ref="A46:CB54"/>
    <mergeCell ref="A38:AC38"/>
    <mergeCell ref="AD38:BI38"/>
    <mergeCell ref="BJ38:CB38"/>
    <mergeCell ref="A39:AC39"/>
    <mergeCell ref="AD39:BI39"/>
    <mergeCell ref="BJ39:CB39"/>
    <mergeCell ref="A29:D31"/>
    <mergeCell ref="A32:D34"/>
    <mergeCell ref="E32:AH32"/>
    <mergeCell ref="AI32:BF34"/>
    <mergeCell ref="BG32:CB34"/>
    <mergeCell ref="E33:AH33"/>
    <mergeCell ref="E34:AH34"/>
    <mergeCell ref="E29:AH29"/>
    <mergeCell ref="AI29:BF31"/>
    <mergeCell ref="BG29:CB31"/>
    <mergeCell ref="E30:AH30"/>
    <mergeCell ref="E31:AH31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D102"/>
  <sheetViews>
    <sheetView zoomScaleNormal="100" workbookViewId="0">
      <selection activeCell="DE97" sqref="DE97"/>
    </sheetView>
  </sheetViews>
  <sheetFormatPr defaultColWidth="1.140625" defaultRowHeight="12.75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>
      <c r="A3" s="192" t="s">
        <v>162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5" spans="1:80" ht="15" customHeight="1">
      <c r="D5" s="110" t="s">
        <v>163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</row>
    <row r="6" spans="1:80" s="13" customFormat="1" ht="10.5">
      <c r="D6" s="111" t="s">
        <v>68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</row>
    <row r="9" spans="1:80" ht="12.75" customHeight="1">
      <c r="A9" s="124" t="s">
        <v>69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6"/>
      <c r="AK9" s="196" t="s">
        <v>29</v>
      </c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24" t="s">
        <v>70</v>
      </c>
      <c r="BD9" s="125"/>
      <c r="BE9" s="125"/>
      <c r="BF9" s="125"/>
      <c r="BG9" s="125"/>
      <c r="BH9" s="125"/>
      <c r="BI9" s="125"/>
      <c r="BJ9" s="125"/>
      <c r="BK9" s="126"/>
      <c r="BL9" s="124" t="s">
        <v>71</v>
      </c>
      <c r="BM9" s="125"/>
      <c r="BN9" s="125"/>
      <c r="BO9" s="125"/>
      <c r="BP9" s="125"/>
      <c r="BQ9" s="125"/>
      <c r="BR9" s="125"/>
      <c r="BS9" s="125"/>
      <c r="BT9" s="126"/>
      <c r="BU9" s="124" t="s">
        <v>72</v>
      </c>
      <c r="BV9" s="125"/>
      <c r="BW9" s="125"/>
      <c r="BX9" s="125"/>
      <c r="BY9" s="125"/>
      <c r="BZ9" s="125"/>
      <c r="CA9" s="125"/>
      <c r="CB9" s="126"/>
    </row>
    <row r="10" spans="1:80" ht="12.75" customHeight="1">
      <c r="A10" s="127" t="s">
        <v>73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27" t="s">
        <v>74</v>
      </c>
      <c r="AL10" s="128"/>
      <c r="AM10" s="128"/>
      <c r="AN10" s="128"/>
      <c r="AO10" s="128"/>
      <c r="AP10" s="128"/>
      <c r="AQ10" s="128"/>
      <c r="AR10" s="128"/>
      <c r="AS10" s="129"/>
      <c r="AT10" s="127" t="s">
        <v>75</v>
      </c>
      <c r="AU10" s="128"/>
      <c r="AV10" s="128"/>
      <c r="AW10" s="128"/>
      <c r="AX10" s="128"/>
      <c r="AY10" s="128"/>
      <c r="AZ10" s="128"/>
      <c r="BA10" s="128"/>
      <c r="BB10" s="129"/>
      <c r="BC10" s="127" t="s">
        <v>76</v>
      </c>
      <c r="BD10" s="128"/>
      <c r="BE10" s="128"/>
      <c r="BF10" s="128"/>
      <c r="BG10" s="128"/>
      <c r="BH10" s="128"/>
      <c r="BI10" s="128"/>
      <c r="BJ10" s="128"/>
      <c r="BK10" s="129"/>
      <c r="BL10" s="127" t="s">
        <v>77</v>
      </c>
      <c r="BM10" s="128"/>
      <c r="BN10" s="128"/>
      <c r="BO10" s="128"/>
      <c r="BP10" s="128"/>
      <c r="BQ10" s="128"/>
      <c r="BR10" s="128"/>
      <c r="BS10" s="128"/>
      <c r="BT10" s="129"/>
      <c r="BU10" s="127" t="s">
        <v>78</v>
      </c>
      <c r="BV10" s="128"/>
      <c r="BW10" s="128"/>
      <c r="BX10" s="128"/>
      <c r="BY10" s="128"/>
      <c r="BZ10" s="128"/>
      <c r="CA10" s="128"/>
      <c r="CB10" s="129"/>
    </row>
    <row r="11" spans="1:80" ht="12.75" customHeight="1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9"/>
      <c r="AK11" s="127" t="s">
        <v>79</v>
      </c>
      <c r="AL11" s="128"/>
      <c r="AM11" s="128"/>
      <c r="AN11" s="128"/>
      <c r="AO11" s="128"/>
      <c r="AP11" s="128"/>
      <c r="AQ11" s="128"/>
      <c r="AR11" s="128"/>
      <c r="AS11" s="129"/>
      <c r="AT11" s="127" t="s">
        <v>80</v>
      </c>
      <c r="AU11" s="128"/>
      <c r="AV11" s="128"/>
      <c r="AW11" s="128"/>
      <c r="AX11" s="128"/>
      <c r="AY11" s="128"/>
      <c r="AZ11" s="128"/>
      <c r="BA11" s="128"/>
      <c r="BB11" s="129"/>
      <c r="BC11" s="127"/>
      <c r="BD11" s="128"/>
      <c r="BE11" s="128"/>
      <c r="BF11" s="128"/>
      <c r="BG11" s="128"/>
      <c r="BH11" s="128"/>
      <c r="BI11" s="128"/>
      <c r="BJ11" s="128"/>
      <c r="BK11" s="129"/>
      <c r="BL11" s="127"/>
      <c r="BM11" s="128"/>
      <c r="BN11" s="128"/>
      <c r="BO11" s="128"/>
      <c r="BP11" s="128"/>
      <c r="BQ11" s="128"/>
      <c r="BR11" s="128"/>
      <c r="BS11" s="128"/>
      <c r="BT11" s="129"/>
      <c r="BU11" s="130" t="s">
        <v>81</v>
      </c>
      <c r="BV11" s="131"/>
      <c r="BW11" s="131"/>
      <c r="BX11" s="131"/>
      <c r="BY11" s="131"/>
      <c r="BZ11" s="131"/>
      <c r="CA11" s="131"/>
      <c r="CB11" s="132"/>
    </row>
    <row r="12" spans="1:80">
      <c r="A12" s="140" t="s">
        <v>82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96">
        <v>2</v>
      </c>
      <c r="AL12" s="196"/>
      <c r="AM12" s="196"/>
      <c r="AN12" s="196"/>
      <c r="AO12" s="196"/>
      <c r="AP12" s="196"/>
      <c r="AQ12" s="196"/>
      <c r="AR12" s="196"/>
      <c r="AS12" s="196"/>
      <c r="AT12" s="196">
        <v>3</v>
      </c>
      <c r="AU12" s="196"/>
      <c r="AV12" s="196"/>
      <c r="AW12" s="196"/>
      <c r="AX12" s="196"/>
      <c r="AY12" s="196"/>
      <c r="AZ12" s="196"/>
      <c r="BA12" s="196"/>
      <c r="BB12" s="196"/>
      <c r="BC12" s="196">
        <v>4</v>
      </c>
      <c r="BD12" s="196"/>
      <c r="BE12" s="196"/>
      <c r="BF12" s="196"/>
      <c r="BG12" s="196"/>
      <c r="BH12" s="196"/>
      <c r="BI12" s="196"/>
      <c r="BJ12" s="196"/>
      <c r="BK12" s="196"/>
      <c r="BL12" s="196">
        <v>5</v>
      </c>
      <c r="BM12" s="196"/>
      <c r="BN12" s="196"/>
      <c r="BO12" s="196"/>
      <c r="BP12" s="196"/>
      <c r="BQ12" s="196"/>
      <c r="BR12" s="196"/>
      <c r="BS12" s="196"/>
      <c r="BT12" s="196"/>
      <c r="BU12" s="196">
        <v>6</v>
      </c>
      <c r="BV12" s="196"/>
      <c r="BW12" s="196"/>
      <c r="BX12" s="196"/>
      <c r="BY12" s="196"/>
      <c r="BZ12" s="196"/>
      <c r="CA12" s="196"/>
      <c r="CB12" s="196"/>
    </row>
    <row r="13" spans="1:80" ht="12.75" customHeight="1">
      <c r="A13" s="204" t="s">
        <v>83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6"/>
      <c r="AK13" s="124" t="s">
        <v>57</v>
      </c>
      <c r="AL13" s="125"/>
      <c r="AM13" s="125"/>
      <c r="AN13" s="125"/>
      <c r="AO13" s="125"/>
      <c r="AP13" s="125"/>
      <c r="AQ13" s="125"/>
      <c r="AR13" s="125"/>
      <c r="AS13" s="126"/>
      <c r="AT13" s="124" t="s">
        <v>57</v>
      </c>
      <c r="AU13" s="125"/>
      <c r="AV13" s="125"/>
      <c r="AW13" s="125"/>
      <c r="AX13" s="125"/>
      <c r="AY13" s="125"/>
      <c r="AZ13" s="125"/>
      <c r="BA13" s="125"/>
      <c r="BB13" s="126"/>
      <c r="BC13" s="124" t="s">
        <v>57</v>
      </c>
      <c r="BD13" s="125"/>
      <c r="BE13" s="125"/>
      <c r="BF13" s="125"/>
      <c r="BG13" s="125"/>
      <c r="BH13" s="125"/>
      <c r="BI13" s="125"/>
      <c r="BJ13" s="125"/>
      <c r="BK13" s="126"/>
      <c r="BL13" s="124" t="s">
        <v>57</v>
      </c>
      <c r="BM13" s="125"/>
      <c r="BN13" s="125"/>
      <c r="BO13" s="125"/>
      <c r="BP13" s="125"/>
      <c r="BQ13" s="125"/>
      <c r="BR13" s="125"/>
      <c r="BS13" s="125"/>
      <c r="BT13" s="126"/>
      <c r="BU13" s="124">
        <f>(BU18+BU22)/2</f>
        <v>2</v>
      </c>
      <c r="BV13" s="125"/>
      <c r="BW13" s="125"/>
      <c r="BX13" s="125"/>
      <c r="BY13" s="125"/>
      <c r="BZ13" s="125"/>
      <c r="CA13" s="125"/>
      <c r="CB13" s="126"/>
    </row>
    <row r="14" spans="1:80" ht="12.75" customHeight="1">
      <c r="A14" s="197" t="s">
        <v>84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9"/>
      <c r="AK14" s="127"/>
      <c r="AL14" s="128"/>
      <c r="AM14" s="128"/>
      <c r="AN14" s="128"/>
      <c r="AO14" s="128"/>
      <c r="AP14" s="128"/>
      <c r="AQ14" s="128"/>
      <c r="AR14" s="128"/>
      <c r="AS14" s="129"/>
      <c r="AT14" s="127"/>
      <c r="AU14" s="128"/>
      <c r="AV14" s="128"/>
      <c r="AW14" s="128"/>
      <c r="AX14" s="128"/>
      <c r="AY14" s="128"/>
      <c r="AZ14" s="128"/>
      <c r="BA14" s="128"/>
      <c r="BB14" s="129"/>
      <c r="BC14" s="127"/>
      <c r="BD14" s="128"/>
      <c r="BE14" s="128"/>
      <c r="BF14" s="128"/>
      <c r="BG14" s="128"/>
      <c r="BH14" s="128"/>
      <c r="BI14" s="128"/>
      <c r="BJ14" s="128"/>
      <c r="BK14" s="129"/>
      <c r="BL14" s="127"/>
      <c r="BM14" s="128"/>
      <c r="BN14" s="128"/>
      <c r="BO14" s="128"/>
      <c r="BP14" s="128"/>
      <c r="BQ14" s="128"/>
      <c r="BR14" s="128"/>
      <c r="BS14" s="128"/>
      <c r="BT14" s="129"/>
      <c r="BU14" s="127"/>
      <c r="BV14" s="128"/>
      <c r="BW14" s="128"/>
      <c r="BX14" s="128"/>
      <c r="BY14" s="128"/>
      <c r="BZ14" s="128"/>
      <c r="CA14" s="128"/>
      <c r="CB14" s="129"/>
    </row>
    <row r="15" spans="1:80" ht="12.75" customHeight="1">
      <c r="A15" s="197" t="s">
        <v>85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127"/>
      <c r="AL15" s="128"/>
      <c r="AM15" s="128"/>
      <c r="AN15" s="128"/>
      <c r="AO15" s="128"/>
      <c r="AP15" s="128"/>
      <c r="AQ15" s="128"/>
      <c r="AR15" s="128"/>
      <c r="AS15" s="129"/>
      <c r="AT15" s="127"/>
      <c r="AU15" s="128"/>
      <c r="AV15" s="128"/>
      <c r="AW15" s="128"/>
      <c r="AX15" s="128"/>
      <c r="AY15" s="128"/>
      <c r="AZ15" s="128"/>
      <c r="BA15" s="128"/>
      <c r="BB15" s="129"/>
      <c r="BC15" s="127"/>
      <c r="BD15" s="128"/>
      <c r="BE15" s="128"/>
      <c r="BF15" s="128"/>
      <c r="BG15" s="128"/>
      <c r="BH15" s="128"/>
      <c r="BI15" s="128"/>
      <c r="BJ15" s="128"/>
      <c r="BK15" s="129"/>
      <c r="BL15" s="127"/>
      <c r="BM15" s="128"/>
      <c r="BN15" s="128"/>
      <c r="BO15" s="128"/>
      <c r="BP15" s="128"/>
      <c r="BQ15" s="128"/>
      <c r="BR15" s="128"/>
      <c r="BS15" s="128"/>
      <c r="BT15" s="129"/>
      <c r="BU15" s="127"/>
      <c r="BV15" s="128"/>
      <c r="BW15" s="128"/>
      <c r="BX15" s="128"/>
      <c r="BY15" s="128"/>
      <c r="BZ15" s="128"/>
      <c r="CA15" s="128"/>
      <c r="CB15" s="129"/>
    </row>
    <row r="16" spans="1:80" ht="12.75" customHeight="1">
      <c r="A16" s="200" t="s">
        <v>86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2"/>
      <c r="AK16" s="130"/>
      <c r="AL16" s="131"/>
      <c r="AM16" s="131"/>
      <c r="AN16" s="131"/>
      <c r="AO16" s="131"/>
      <c r="AP16" s="131"/>
      <c r="AQ16" s="131"/>
      <c r="AR16" s="131"/>
      <c r="AS16" s="132"/>
      <c r="AT16" s="130"/>
      <c r="AU16" s="131"/>
      <c r="AV16" s="131"/>
      <c r="AW16" s="131"/>
      <c r="AX16" s="131"/>
      <c r="AY16" s="131"/>
      <c r="AZ16" s="131"/>
      <c r="BA16" s="131"/>
      <c r="BB16" s="132"/>
      <c r="BC16" s="130"/>
      <c r="BD16" s="131"/>
      <c r="BE16" s="131"/>
      <c r="BF16" s="131"/>
      <c r="BG16" s="131"/>
      <c r="BH16" s="131"/>
      <c r="BI16" s="131"/>
      <c r="BJ16" s="131"/>
      <c r="BK16" s="132"/>
      <c r="BL16" s="130"/>
      <c r="BM16" s="131"/>
      <c r="BN16" s="131"/>
      <c r="BO16" s="131"/>
      <c r="BP16" s="131"/>
      <c r="BQ16" s="131"/>
      <c r="BR16" s="131"/>
      <c r="BS16" s="131"/>
      <c r="BT16" s="132"/>
      <c r="BU16" s="130"/>
      <c r="BV16" s="131"/>
      <c r="BW16" s="131"/>
      <c r="BX16" s="131"/>
      <c r="BY16" s="131"/>
      <c r="BZ16" s="131"/>
      <c r="CA16" s="131"/>
      <c r="CB16" s="132"/>
    </row>
    <row r="17" spans="1:80" ht="15" customHeight="1">
      <c r="A17" s="203" t="s">
        <v>87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196"/>
      <c r="BM17" s="196"/>
      <c r="BN17" s="196"/>
      <c r="BO17" s="196"/>
      <c r="BP17" s="196"/>
      <c r="BQ17" s="196"/>
      <c r="BR17" s="196"/>
      <c r="BS17" s="196"/>
      <c r="BT17" s="196"/>
      <c r="BU17" s="207"/>
      <c r="BV17" s="207"/>
      <c r="BW17" s="207"/>
      <c r="BX17" s="207"/>
      <c r="BY17" s="207"/>
      <c r="BZ17" s="207"/>
      <c r="CA17" s="207"/>
      <c r="CB17" s="207"/>
    </row>
    <row r="18" spans="1:80" ht="12.75" customHeight="1">
      <c r="A18" s="204" t="s">
        <v>88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6"/>
      <c r="AK18" s="124">
        <v>33.299999999999997</v>
      </c>
      <c r="AL18" s="125"/>
      <c r="AM18" s="125"/>
      <c r="AN18" s="125"/>
      <c r="AO18" s="125"/>
      <c r="AP18" s="125"/>
      <c r="AQ18" s="125"/>
      <c r="AR18" s="125"/>
      <c r="AS18" s="126"/>
      <c r="AT18" s="124">
        <v>33.299999999999997</v>
      </c>
      <c r="AU18" s="125"/>
      <c r="AV18" s="125"/>
      <c r="AW18" s="125"/>
      <c r="AX18" s="125"/>
      <c r="AY18" s="125"/>
      <c r="AZ18" s="125"/>
      <c r="BA18" s="125"/>
      <c r="BB18" s="126"/>
      <c r="BC18" s="124">
        <v>100</v>
      </c>
      <c r="BD18" s="125"/>
      <c r="BE18" s="125"/>
      <c r="BF18" s="125"/>
      <c r="BG18" s="125"/>
      <c r="BH18" s="125"/>
      <c r="BI18" s="125"/>
      <c r="BJ18" s="125"/>
      <c r="BK18" s="126"/>
      <c r="BL18" s="124" t="s">
        <v>89</v>
      </c>
      <c r="BM18" s="125"/>
      <c r="BN18" s="125"/>
      <c r="BO18" s="125"/>
      <c r="BP18" s="125"/>
      <c r="BQ18" s="125"/>
      <c r="BR18" s="125"/>
      <c r="BS18" s="125"/>
      <c r="BT18" s="126"/>
      <c r="BU18" s="124">
        <v>2</v>
      </c>
      <c r="BV18" s="125"/>
      <c r="BW18" s="125"/>
      <c r="BX18" s="125"/>
      <c r="BY18" s="125"/>
      <c r="BZ18" s="125"/>
      <c r="CA18" s="125"/>
      <c r="CB18" s="126"/>
    </row>
    <row r="19" spans="1:80" ht="12.75" customHeight="1">
      <c r="A19" s="197" t="s">
        <v>90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9"/>
      <c r="AK19" s="127"/>
      <c r="AL19" s="128"/>
      <c r="AM19" s="128"/>
      <c r="AN19" s="128"/>
      <c r="AO19" s="128"/>
      <c r="AP19" s="128"/>
      <c r="AQ19" s="128"/>
      <c r="AR19" s="128"/>
      <c r="AS19" s="129"/>
      <c r="AT19" s="127"/>
      <c r="AU19" s="128"/>
      <c r="AV19" s="128"/>
      <c r="AW19" s="128"/>
      <c r="AX19" s="128"/>
      <c r="AY19" s="128"/>
      <c r="AZ19" s="128"/>
      <c r="BA19" s="128"/>
      <c r="BB19" s="129"/>
      <c r="BC19" s="127"/>
      <c r="BD19" s="128"/>
      <c r="BE19" s="128"/>
      <c r="BF19" s="128"/>
      <c r="BG19" s="128"/>
      <c r="BH19" s="128"/>
      <c r="BI19" s="128"/>
      <c r="BJ19" s="128"/>
      <c r="BK19" s="129"/>
      <c r="BL19" s="127"/>
      <c r="BM19" s="128"/>
      <c r="BN19" s="128"/>
      <c r="BO19" s="128"/>
      <c r="BP19" s="128"/>
      <c r="BQ19" s="128"/>
      <c r="BR19" s="128"/>
      <c r="BS19" s="128"/>
      <c r="BT19" s="129"/>
      <c r="BU19" s="127"/>
      <c r="BV19" s="128"/>
      <c r="BW19" s="128"/>
      <c r="BX19" s="128"/>
      <c r="BY19" s="128"/>
      <c r="BZ19" s="128"/>
      <c r="CA19" s="128"/>
      <c r="CB19" s="129"/>
    </row>
    <row r="20" spans="1:80" ht="12.75" customHeight="1">
      <c r="A20" s="197" t="s">
        <v>91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9"/>
      <c r="AK20" s="127"/>
      <c r="AL20" s="128"/>
      <c r="AM20" s="128"/>
      <c r="AN20" s="128"/>
      <c r="AO20" s="128"/>
      <c r="AP20" s="128"/>
      <c r="AQ20" s="128"/>
      <c r="AR20" s="128"/>
      <c r="AS20" s="129"/>
      <c r="AT20" s="127"/>
      <c r="AU20" s="128"/>
      <c r="AV20" s="128"/>
      <c r="AW20" s="128"/>
      <c r="AX20" s="128"/>
      <c r="AY20" s="128"/>
      <c r="AZ20" s="128"/>
      <c r="BA20" s="128"/>
      <c r="BB20" s="129"/>
      <c r="BC20" s="127"/>
      <c r="BD20" s="128"/>
      <c r="BE20" s="128"/>
      <c r="BF20" s="128"/>
      <c r="BG20" s="128"/>
      <c r="BH20" s="128"/>
      <c r="BI20" s="128"/>
      <c r="BJ20" s="128"/>
      <c r="BK20" s="129"/>
      <c r="BL20" s="127"/>
      <c r="BM20" s="128"/>
      <c r="BN20" s="128"/>
      <c r="BO20" s="128"/>
      <c r="BP20" s="128"/>
      <c r="BQ20" s="128"/>
      <c r="BR20" s="128"/>
      <c r="BS20" s="128"/>
      <c r="BT20" s="129"/>
      <c r="BU20" s="127"/>
      <c r="BV20" s="128"/>
      <c r="BW20" s="128"/>
      <c r="BX20" s="128"/>
      <c r="BY20" s="128"/>
      <c r="BZ20" s="128"/>
      <c r="CA20" s="128"/>
      <c r="CB20" s="129"/>
    </row>
    <row r="21" spans="1:80" ht="12.75" customHeight="1">
      <c r="A21" s="200" t="s">
        <v>92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2"/>
      <c r="AK21" s="130"/>
      <c r="AL21" s="131"/>
      <c r="AM21" s="131"/>
      <c r="AN21" s="131"/>
      <c r="AO21" s="131"/>
      <c r="AP21" s="131"/>
      <c r="AQ21" s="131"/>
      <c r="AR21" s="131"/>
      <c r="AS21" s="132"/>
      <c r="AT21" s="130"/>
      <c r="AU21" s="131"/>
      <c r="AV21" s="131"/>
      <c r="AW21" s="131"/>
      <c r="AX21" s="131"/>
      <c r="AY21" s="131"/>
      <c r="AZ21" s="131"/>
      <c r="BA21" s="131"/>
      <c r="BB21" s="132"/>
      <c r="BC21" s="130"/>
      <c r="BD21" s="131"/>
      <c r="BE21" s="131"/>
      <c r="BF21" s="131"/>
      <c r="BG21" s="131"/>
      <c r="BH21" s="131"/>
      <c r="BI21" s="131"/>
      <c r="BJ21" s="131"/>
      <c r="BK21" s="132"/>
      <c r="BL21" s="130"/>
      <c r="BM21" s="131"/>
      <c r="BN21" s="131"/>
      <c r="BO21" s="131"/>
      <c r="BP21" s="131"/>
      <c r="BQ21" s="131"/>
      <c r="BR21" s="131"/>
      <c r="BS21" s="131"/>
      <c r="BT21" s="132"/>
      <c r="BU21" s="130"/>
      <c r="BV21" s="131"/>
      <c r="BW21" s="131"/>
      <c r="BX21" s="131"/>
      <c r="BY21" s="131"/>
      <c r="BZ21" s="131"/>
      <c r="CA21" s="131"/>
      <c r="CB21" s="132"/>
    </row>
    <row r="22" spans="1:80" ht="12.75" customHeight="1">
      <c r="A22" s="204" t="s">
        <v>93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6"/>
      <c r="AK22" s="159">
        <f>SUM(AK28:AS40)</f>
        <v>6</v>
      </c>
      <c r="AL22" s="125"/>
      <c r="AM22" s="125"/>
      <c r="AN22" s="125"/>
      <c r="AO22" s="125"/>
      <c r="AP22" s="125"/>
      <c r="AQ22" s="125"/>
      <c r="AR22" s="125"/>
      <c r="AS22" s="126"/>
      <c r="AT22" s="159">
        <f>SUM(AT28:BB40)</f>
        <v>6</v>
      </c>
      <c r="AU22" s="125"/>
      <c r="AV22" s="125"/>
      <c r="AW22" s="125"/>
      <c r="AX22" s="125"/>
      <c r="AY22" s="125"/>
      <c r="AZ22" s="125"/>
      <c r="BA22" s="125"/>
      <c r="BB22" s="126"/>
      <c r="BC22" s="159">
        <v>100</v>
      </c>
      <c r="BD22" s="125"/>
      <c r="BE22" s="125"/>
      <c r="BF22" s="125"/>
      <c r="BG22" s="125"/>
      <c r="BH22" s="125"/>
      <c r="BI22" s="125"/>
      <c r="BJ22" s="125"/>
      <c r="BK22" s="126"/>
      <c r="BL22" s="159" t="s">
        <v>89</v>
      </c>
      <c r="BM22" s="125"/>
      <c r="BN22" s="125"/>
      <c r="BO22" s="125"/>
      <c r="BP22" s="125"/>
      <c r="BQ22" s="125"/>
      <c r="BR22" s="125"/>
      <c r="BS22" s="125"/>
      <c r="BT22" s="126"/>
      <c r="BU22" s="159">
        <v>2</v>
      </c>
      <c r="BV22" s="125"/>
      <c r="BW22" s="125"/>
      <c r="BX22" s="125"/>
      <c r="BY22" s="125"/>
      <c r="BZ22" s="125"/>
      <c r="CA22" s="125"/>
      <c r="CB22" s="126"/>
    </row>
    <row r="23" spans="1:80" ht="12.75" customHeight="1">
      <c r="A23" s="197" t="s">
        <v>94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9"/>
      <c r="AK23" s="127"/>
      <c r="AL23" s="128"/>
      <c r="AM23" s="128"/>
      <c r="AN23" s="128"/>
      <c r="AO23" s="128"/>
      <c r="AP23" s="128"/>
      <c r="AQ23" s="128"/>
      <c r="AR23" s="128"/>
      <c r="AS23" s="129"/>
      <c r="AT23" s="127"/>
      <c r="AU23" s="128"/>
      <c r="AV23" s="128"/>
      <c r="AW23" s="128"/>
      <c r="AX23" s="128"/>
      <c r="AY23" s="128"/>
      <c r="AZ23" s="128"/>
      <c r="BA23" s="128"/>
      <c r="BB23" s="129"/>
      <c r="BC23" s="127"/>
      <c r="BD23" s="128"/>
      <c r="BE23" s="128"/>
      <c r="BF23" s="128"/>
      <c r="BG23" s="128"/>
      <c r="BH23" s="128"/>
      <c r="BI23" s="128"/>
      <c r="BJ23" s="128"/>
      <c r="BK23" s="129"/>
      <c r="BL23" s="127"/>
      <c r="BM23" s="128"/>
      <c r="BN23" s="128"/>
      <c r="BO23" s="128"/>
      <c r="BP23" s="128"/>
      <c r="BQ23" s="128"/>
      <c r="BR23" s="128"/>
      <c r="BS23" s="128"/>
      <c r="BT23" s="129"/>
      <c r="BU23" s="127"/>
      <c r="BV23" s="128"/>
      <c r="BW23" s="128"/>
      <c r="BX23" s="128"/>
      <c r="BY23" s="128"/>
      <c r="BZ23" s="128"/>
      <c r="CA23" s="128"/>
      <c r="CB23" s="129"/>
    </row>
    <row r="24" spans="1:80" ht="12.75" customHeight="1">
      <c r="A24" s="197" t="s">
        <v>95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9"/>
      <c r="AK24" s="127"/>
      <c r="AL24" s="128"/>
      <c r="AM24" s="128"/>
      <c r="AN24" s="128"/>
      <c r="AO24" s="128"/>
      <c r="AP24" s="128"/>
      <c r="AQ24" s="128"/>
      <c r="AR24" s="128"/>
      <c r="AS24" s="129"/>
      <c r="AT24" s="127"/>
      <c r="AU24" s="128"/>
      <c r="AV24" s="128"/>
      <c r="AW24" s="128"/>
      <c r="AX24" s="128"/>
      <c r="AY24" s="128"/>
      <c r="AZ24" s="128"/>
      <c r="BA24" s="128"/>
      <c r="BB24" s="129"/>
      <c r="BC24" s="127"/>
      <c r="BD24" s="128"/>
      <c r="BE24" s="128"/>
      <c r="BF24" s="128"/>
      <c r="BG24" s="128"/>
      <c r="BH24" s="128"/>
      <c r="BI24" s="128"/>
      <c r="BJ24" s="128"/>
      <c r="BK24" s="129"/>
      <c r="BL24" s="127"/>
      <c r="BM24" s="128"/>
      <c r="BN24" s="128"/>
      <c r="BO24" s="128"/>
      <c r="BP24" s="128"/>
      <c r="BQ24" s="128"/>
      <c r="BR24" s="128"/>
      <c r="BS24" s="128"/>
      <c r="BT24" s="129"/>
      <c r="BU24" s="127"/>
      <c r="BV24" s="128"/>
      <c r="BW24" s="128"/>
      <c r="BX24" s="128"/>
      <c r="BY24" s="128"/>
      <c r="BZ24" s="128"/>
      <c r="CA24" s="128"/>
      <c r="CB24" s="129"/>
    </row>
    <row r="25" spans="1:80" ht="12.75" customHeight="1">
      <c r="A25" s="197" t="s">
        <v>96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9"/>
      <c r="AK25" s="127"/>
      <c r="AL25" s="128"/>
      <c r="AM25" s="128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8"/>
      <c r="BA25" s="128"/>
      <c r="BB25" s="129"/>
      <c r="BC25" s="127"/>
      <c r="BD25" s="128"/>
      <c r="BE25" s="128"/>
      <c r="BF25" s="128"/>
      <c r="BG25" s="128"/>
      <c r="BH25" s="128"/>
      <c r="BI25" s="128"/>
      <c r="BJ25" s="128"/>
      <c r="BK25" s="129"/>
      <c r="BL25" s="127"/>
      <c r="BM25" s="128"/>
      <c r="BN25" s="128"/>
      <c r="BO25" s="128"/>
      <c r="BP25" s="128"/>
      <c r="BQ25" s="128"/>
      <c r="BR25" s="128"/>
      <c r="BS25" s="128"/>
      <c r="BT25" s="129"/>
      <c r="BU25" s="127"/>
      <c r="BV25" s="128"/>
      <c r="BW25" s="128"/>
      <c r="BX25" s="128"/>
      <c r="BY25" s="128"/>
      <c r="BZ25" s="128"/>
      <c r="CA25" s="128"/>
      <c r="CB25" s="129"/>
    </row>
    <row r="26" spans="1:80" ht="12.75" customHeight="1">
      <c r="A26" s="200" t="s">
        <v>97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2"/>
      <c r="AK26" s="130"/>
      <c r="AL26" s="131"/>
      <c r="AM26" s="131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1"/>
      <c r="BA26" s="131"/>
      <c r="BB26" s="132"/>
      <c r="BC26" s="130"/>
      <c r="BD26" s="131"/>
      <c r="BE26" s="131"/>
      <c r="BF26" s="131"/>
      <c r="BG26" s="131"/>
      <c r="BH26" s="131"/>
      <c r="BI26" s="131"/>
      <c r="BJ26" s="131"/>
      <c r="BK26" s="132"/>
      <c r="BL26" s="130"/>
      <c r="BM26" s="131"/>
      <c r="BN26" s="131"/>
      <c r="BO26" s="131"/>
      <c r="BP26" s="131"/>
      <c r="BQ26" s="131"/>
      <c r="BR26" s="131"/>
      <c r="BS26" s="131"/>
      <c r="BT26" s="132"/>
      <c r="BU26" s="130"/>
      <c r="BV26" s="131"/>
      <c r="BW26" s="131"/>
      <c r="BX26" s="131"/>
      <c r="BY26" s="131"/>
      <c r="BZ26" s="131"/>
      <c r="CA26" s="131"/>
      <c r="CB26" s="132"/>
    </row>
    <row r="27" spans="1:80" ht="15" customHeight="1">
      <c r="A27" s="203" t="s">
        <v>98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207"/>
      <c r="BV27" s="207"/>
      <c r="BW27" s="207"/>
      <c r="BX27" s="207"/>
      <c r="BY27" s="207"/>
      <c r="BZ27" s="207"/>
      <c r="CA27" s="207"/>
      <c r="CB27" s="207"/>
    </row>
    <row r="28" spans="1:80" ht="12.75" customHeight="1">
      <c r="A28" s="204" t="s">
        <v>99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6"/>
      <c r="AK28" s="124">
        <v>2</v>
      </c>
      <c r="AL28" s="125"/>
      <c r="AM28" s="125"/>
      <c r="AN28" s="125"/>
      <c r="AO28" s="125"/>
      <c r="AP28" s="125"/>
      <c r="AQ28" s="125"/>
      <c r="AR28" s="125"/>
      <c r="AS28" s="126"/>
      <c r="AT28" s="124">
        <v>2</v>
      </c>
      <c r="AU28" s="125"/>
      <c r="AV28" s="125"/>
      <c r="AW28" s="125"/>
      <c r="AX28" s="125"/>
      <c r="AY28" s="125"/>
      <c r="AZ28" s="125"/>
      <c r="BA28" s="125"/>
      <c r="BB28" s="126"/>
      <c r="BC28" s="124">
        <v>100</v>
      </c>
      <c r="BD28" s="125"/>
      <c r="BE28" s="125"/>
      <c r="BF28" s="125"/>
      <c r="BG28" s="125"/>
      <c r="BH28" s="125"/>
      <c r="BI28" s="125"/>
      <c r="BJ28" s="125"/>
      <c r="BK28" s="126"/>
      <c r="BL28" s="124" t="s">
        <v>57</v>
      </c>
      <c r="BM28" s="125"/>
      <c r="BN28" s="125"/>
      <c r="BO28" s="125"/>
      <c r="BP28" s="125"/>
      <c r="BQ28" s="125"/>
      <c r="BR28" s="125"/>
      <c r="BS28" s="125"/>
      <c r="BT28" s="126"/>
      <c r="BU28" s="124" t="s">
        <v>57</v>
      </c>
      <c r="BV28" s="125"/>
      <c r="BW28" s="125"/>
      <c r="BX28" s="125"/>
      <c r="BY28" s="125"/>
      <c r="BZ28" s="125"/>
      <c r="CA28" s="125"/>
      <c r="CB28" s="126"/>
    </row>
    <row r="29" spans="1:80" ht="12.75" customHeight="1">
      <c r="A29" s="200" t="s">
        <v>100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2"/>
      <c r="AK29" s="130"/>
      <c r="AL29" s="131"/>
      <c r="AM29" s="131"/>
      <c r="AN29" s="131"/>
      <c r="AO29" s="131"/>
      <c r="AP29" s="131"/>
      <c r="AQ29" s="131"/>
      <c r="AR29" s="131"/>
      <c r="AS29" s="132"/>
      <c r="AT29" s="130"/>
      <c r="AU29" s="131"/>
      <c r="AV29" s="131"/>
      <c r="AW29" s="131"/>
      <c r="AX29" s="131"/>
      <c r="AY29" s="131"/>
      <c r="AZ29" s="131"/>
      <c r="BA29" s="131"/>
      <c r="BB29" s="132"/>
      <c r="BC29" s="130"/>
      <c r="BD29" s="131"/>
      <c r="BE29" s="131"/>
      <c r="BF29" s="131"/>
      <c r="BG29" s="131"/>
      <c r="BH29" s="131"/>
      <c r="BI29" s="131"/>
      <c r="BJ29" s="131"/>
      <c r="BK29" s="132"/>
      <c r="BL29" s="130"/>
      <c r="BM29" s="131"/>
      <c r="BN29" s="131"/>
      <c r="BO29" s="131"/>
      <c r="BP29" s="131"/>
      <c r="BQ29" s="131"/>
      <c r="BR29" s="131"/>
      <c r="BS29" s="131"/>
      <c r="BT29" s="132"/>
      <c r="BU29" s="130"/>
      <c r="BV29" s="131"/>
      <c r="BW29" s="131"/>
      <c r="BX29" s="131"/>
      <c r="BY29" s="131"/>
      <c r="BZ29" s="131"/>
      <c r="CA29" s="131"/>
      <c r="CB29" s="132"/>
    </row>
    <row r="30" spans="1:80" ht="12.75" customHeight="1">
      <c r="A30" s="204" t="s">
        <v>101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6"/>
      <c r="AK30" s="124">
        <v>1</v>
      </c>
      <c r="AL30" s="125"/>
      <c r="AM30" s="125"/>
      <c r="AN30" s="125"/>
      <c r="AO30" s="125"/>
      <c r="AP30" s="125"/>
      <c r="AQ30" s="125"/>
      <c r="AR30" s="125"/>
      <c r="AS30" s="126"/>
      <c r="AT30" s="124">
        <v>1</v>
      </c>
      <c r="AU30" s="125"/>
      <c r="AV30" s="125"/>
      <c r="AW30" s="125"/>
      <c r="AX30" s="125"/>
      <c r="AY30" s="125"/>
      <c r="AZ30" s="125"/>
      <c r="BA30" s="125"/>
      <c r="BB30" s="126"/>
      <c r="BC30" s="124">
        <v>100</v>
      </c>
      <c r="BD30" s="125"/>
      <c r="BE30" s="125"/>
      <c r="BF30" s="125"/>
      <c r="BG30" s="125"/>
      <c r="BH30" s="125"/>
      <c r="BI30" s="125"/>
      <c r="BJ30" s="125"/>
      <c r="BK30" s="126"/>
      <c r="BL30" s="124" t="s">
        <v>57</v>
      </c>
      <c r="BM30" s="125"/>
      <c r="BN30" s="125"/>
      <c r="BO30" s="125"/>
      <c r="BP30" s="125"/>
      <c r="BQ30" s="125"/>
      <c r="BR30" s="125"/>
      <c r="BS30" s="125"/>
      <c r="BT30" s="126"/>
      <c r="BU30" s="124" t="s">
        <v>57</v>
      </c>
      <c r="BV30" s="125"/>
      <c r="BW30" s="125"/>
      <c r="BX30" s="125"/>
      <c r="BY30" s="125"/>
      <c r="BZ30" s="125"/>
      <c r="CA30" s="125"/>
      <c r="CB30" s="126"/>
    </row>
    <row r="31" spans="1:80" ht="12.75" customHeight="1">
      <c r="A31" s="197" t="s">
        <v>102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9"/>
      <c r="AK31" s="127"/>
      <c r="AL31" s="128"/>
      <c r="AM31" s="128"/>
      <c r="AN31" s="128"/>
      <c r="AO31" s="128"/>
      <c r="AP31" s="128"/>
      <c r="AQ31" s="128"/>
      <c r="AR31" s="128"/>
      <c r="AS31" s="129"/>
      <c r="AT31" s="127"/>
      <c r="AU31" s="128"/>
      <c r="AV31" s="128"/>
      <c r="AW31" s="128"/>
      <c r="AX31" s="128"/>
      <c r="AY31" s="128"/>
      <c r="AZ31" s="128"/>
      <c r="BA31" s="128"/>
      <c r="BB31" s="129"/>
      <c r="BC31" s="127"/>
      <c r="BD31" s="128"/>
      <c r="BE31" s="128"/>
      <c r="BF31" s="128"/>
      <c r="BG31" s="128"/>
      <c r="BH31" s="128"/>
      <c r="BI31" s="128"/>
      <c r="BJ31" s="128"/>
      <c r="BK31" s="129"/>
      <c r="BL31" s="127"/>
      <c r="BM31" s="128"/>
      <c r="BN31" s="128"/>
      <c r="BO31" s="128"/>
      <c r="BP31" s="128"/>
      <c r="BQ31" s="128"/>
      <c r="BR31" s="128"/>
      <c r="BS31" s="128"/>
      <c r="BT31" s="129"/>
      <c r="BU31" s="127"/>
      <c r="BV31" s="128"/>
      <c r="BW31" s="128"/>
      <c r="BX31" s="128"/>
      <c r="BY31" s="128"/>
      <c r="BZ31" s="128"/>
      <c r="CA31" s="128"/>
      <c r="CB31" s="129"/>
    </row>
    <row r="32" spans="1:80" ht="12.75" customHeight="1">
      <c r="A32" s="197" t="s">
        <v>103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9"/>
      <c r="AK32" s="127"/>
      <c r="AL32" s="128"/>
      <c r="AM32" s="128"/>
      <c r="AN32" s="128"/>
      <c r="AO32" s="128"/>
      <c r="AP32" s="128"/>
      <c r="AQ32" s="128"/>
      <c r="AR32" s="128"/>
      <c r="AS32" s="129"/>
      <c r="AT32" s="127"/>
      <c r="AU32" s="128"/>
      <c r="AV32" s="128"/>
      <c r="AW32" s="128"/>
      <c r="AX32" s="128"/>
      <c r="AY32" s="128"/>
      <c r="AZ32" s="128"/>
      <c r="BA32" s="128"/>
      <c r="BB32" s="129"/>
      <c r="BC32" s="127"/>
      <c r="BD32" s="128"/>
      <c r="BE32" s="128"/>
      <c r="BF32" s="128"/>
      <c r="BG32" s="128"/>
      <c r="BH32" s="128"/>
      <c r="BI32" s="128"/>
      <c r="BJ32" s="128"/>
      <c r="BK32" s="129"/>
      <c r="BL32" s="127"/>
      <c r="BM32" s="128"/>
      <c r="BN32" s="128"/>
      <c r="BO32" s="128"/>
      <c r="BP32" s="128"/>
      <c r="BQ32" s="128"/>
      <c r="BR32" s="128"/>
      <c r="BS32" s="128"/>
      <c r="BT32" s="129"/>
      <c r="BU32" s="127"/>
      <c r="BV32" s="128"/>
      <c r="BW32" s="128"/>
      <c r="BX32" s="128"/>
      <c r="BY32" s="128"/>
      <c r="BZ32" s="128"/>
      <c r="CA32" s="128"/>
      <c r="CB32" s="129"/>
    </row>
    <row r="33" spans="1:80" ht="12.75" customHeight="1">
      <c r="A33" s="200" t="s">
        <v>104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2"/>
      <c r="AK33" s="130"/>
      <c r="AL33" s="131"/>
      <c r="AM33" s="131"/>
      <c r="AN33" s="131"/>
      <c r="AO33" s="131"/>
      <c r="AP33" s="131"/>
      <c r="AQ33" s="131"/>
      <c r="AR33" s="131"/>
      <c r="AS33" s="132"/>
      <c r="AT33" s="130"/>
      <c r="AU33" s="131"/>
      <c r="AV33" s="131"/>
      <c r="AW33" s="131"/>
      <c r="AX33" s="131"/>
      <c r="AY33" s="131"/>
      <c r="AZ33" s="131"/>
      <c r="BA33" s="131"/>
      <c r="BB33" s="132"/>
      <c r="BC33" s="130"/>
      <c r="BD33" s="131"/>
      <c r="BE33" s="131"/>
      <c r="BF33" s="131"/>
      <c r="BG33" s="131"/>
      <c r="BH33" s="131"/>
      <c r="BI33" s="131"/>
      <c r="BJ33" s="131"/>
      <c r="BK33" s="132"/>
      <c r="BL33" s="130"/>
      <c r="BM33" s="131"/>
      <c r="BN33" s="131"/>
      <c r="BO33" s="131"/>
      <c r="BP33" s="131"/>
      <c r="BQ33" s="131"/>
      <c r="BR33" s="131"/>
      <c r="BS33" s="131"/>
      <c r="BT33" s="132"/>
      <c r="BU33" s="130"/>
      <c r="BV33" s="131"/>
      <c r="BW33" s="131"/>
      <c r="BX33" s="131"/>
      <c r="BY33" s="131"/>
      <c r="BZ33" s="131"/>
      <c r="CA33" s="131"/>
      <c r="CB33" s="132"/>
    </row>
    <row r="34" spans="1:80" ht="12.75" customHeight="1">
      <c r="A34" s="204" t="s">
        <v>105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6"/>
      <c r="AK34" s="124">
        <v>2</v>
      </c>
      <c r="AL34" s="125"/>
      <c r="AM34" s="125"/>
      <c r="AN34" s="125"/>
      <c r="AO34" s="125"/>
      <c r="AP34" s="125"/>
      <c r="AQ34" s="125"/>
      <c r="AR34" s="125"/>
      <c r="AS34" s="126"/>
      <c r="AT34" s="124">
        <v>2</v>
      </c>
      <c r="AU34" s="125"/>
      <c r="AV34" s="125"/>
      <c r="AW34" s="125"/>
      <c r="AX34" s="125"/>
      <c r="AY34" s="125"/>
      <c r="AZ34" s="125"/>
      <c r="BA34" s="125"/>
      <c r="BB34" s="126"/>
      <c r="BC34" s="124">
        <v>100</v>
      </c>
      <c r="BD34" s="125"/>
      <c r="BE34" s="125"/>
      <c r="BF34" s="125"/>
      <c r="BG34" s="125"/>
      <c r="BH34" s="125"/>
      <c r="BI34" s="125"/>
      <c r="BJ34" s="125"/>
      <c r="BK34" s="126"/>
      <c r="BL34" s="124" t="s">
        <v>57</v>
      </c>
      <c r="BM34" s="125"/>
      <c r="BN34" s="125"/>
      <c r="BO34" s="125"/>
      <c r="BP34" s="125"/>
      <c r="BQ34" s="125"/>
      <c r="BR34" s="125"/>
      <c r="BS34" s="125"/>
      <c r="BT34" s="126"/>
      <c r="BU34" s="124" t="s">
        <v>57</v>
      </c>
      <c r="BV34" s="125"/>
      <c r="BW34" s="125"/>
      <c r="BX34" s="125"/>
      <c r="BY34" s="125"/>
      <c r="BZ34" s="125"/>
      <c r="CA34" s="125"/>
      <c r="CB34" s="126"/>
    </row>
    <row r="35" spans="1:80" ht="12.75" customHeight="1">
      <c r="A35" s="197" t="s">
        <v>106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9"/>
      <c r="AK35" s="127"/>
      <c r="AL35" s="128"/>
      <c r="AM35" s="128"/>
      <c r="AN35" s="128"/>
      <c r="AO35" s="128"/>
      <c r="AP35" s="128"/>
      <c r="AQ35" s="128"/>
      <c r="AR35" s="128"/>
      <c r="AS35" s="129"/>
      <c r="AT35" s="127"/>
      <c r="AU35" s="128"/>
      <c r="AV35" s="128"/>
      <c r="AW35" s="128"/>
      <c r="AX35" s="128"/>
      <c r="AY35" s="128"/>
      <c r="AZ35" s="128"/>
      <c r="BA35" s="128"/>
      <c r="BB35" s="129"/>
      <c r="BC35" s="127"/>
      <c r="BD35" s="128"/>
      <c r="BE35" s="128"/>
      <c r="BF35" s="128"/>
      <c r="BG35" s="128"/>
      <c r="BH35" s="128"/>
      <c r="BI35" s="128"/>
      <c r="BJ35" s="128"/>
      <c r="BK35" s="129"/>
      <c r="BL35" s="127"/>
      <c r="BM35" s="128"/>
      <c r="BN35" s="128"/>
      <c r="BO35" s="128"/>
      <c r="BP35" s="128"/>
      <c r="BQ35" s="128"/>
      <c r="BR35" s="128"/>
      <c r="BS35" s="128"/>
      <c r="BT35" s="129"/>
      <c r="BU35" s="127"/>
      <c r="BV35" s="128"/>
      <c r="BW35" s="128"/>
      <c r="BX35" s="128"/>
      <c r="BY35" s="128"/>
      <c r="BZ35" s="128"/>
      <c r="CA35" s="128"/>
      <c r="CB35" s="129"/>
    </row>
    <row r="36" spans="1:80" ht="12.75" customHeight="1">
      <c r="A36" s="200" t="s">
        <v>107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2"/>
      <c r="AK36" s="130"/>
      <c r="AL36" s="131"/>
      <c r="AM36" s="131"/>
      <c r="AN36" s="131"/>
      <c r="AO36" s="131"/>
      <c r="AP36" s="131"/>
      <c r="AQ36" s="131"/>
      <c r="AR36" s="131"/>
      <c r="AS36" s="132"/>
      <c r="AT36" s="130"/>
      <c r="AU36" s="131"/>
      <c r="AV36" s="131"/>
      <c r="AW36" s="131"/>
      <c r="AX36" s="131"/>
      <c r="AY36" s="131"/>
      <c r="AZ36" s="131"/>
      <c r="BA36" s="131"/>
      <c r="BB36" s="132"/>
      <c r="BC36" s="130"/>
      <c r="BD36" s="131"/>
      <c r="BE36" s="131"/>
      <c r="BF36" s="131"/>
      <c r="BG36" s="131"/>
      <c r="BH36" s="131"/>
      <c r="BI36" s="131"/>
      <c r="BJ36" s="131"/>
      <c r="BK36" s="132"/>
      <c r="BL36" s="130"/>
      <c r="BM36" s="131"/>
      <c r="BN36" s="131"/>
      <c r="BO36" s="131"/>
      <c r="BP36" s="131"/>
      <c r="BQ36" s="131"/>
      <c r="BR36" s="131"/>
      <c r="BS36" s="131"/>
      <c r="BT36" s="132"/>
      <c r="BU36" s="130"/>
      <c r="BV36" s="131"/>
      <c r="BW36" s="131"/>
      <c r="BX36" s="131"/>
      <c r="BY36" s="131"/>
      <c r="BZ36" s="131"/>
      <c r="CA36" s="131"/>
      <c r="CB36" s="132"/>
    </row>
    <row r="37" spans="1:80" ht="12.75" customHeight="1">
      <c r="A37" s="204" t="s">
        <v>108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6"/>
      <c r="AK37" s="124">
        <v>1</v>
      </c>
      <c r="AL37" s="125"/>
      <c r="AM37" s="125"/>
      <c r="AN37" s="125"/>
      <c r="AO37" s="125"/>
      <c r="AP37" s="125"/>
      <c r="AQ37" s="125"/>
      <c r="AR37" s="125"/>
      <c r="AS37" s="126"/>
      <c r="AT37" s="124">
        <v>1</v>
      </c>
      <c r="AU37" s="125"/>
      <c r="AV37" s="125"/>
      <c r="AW37" s="125"/>
      <c r="AX37" s="125"/>
      <c r="AY37" s="125"/>
      <c r="AZ37" s="125"/>
      <c r="BA37" s="125"/>
      <c r="BB37" s="126"/>
      <c r="BC37" s="124">
        <v>100</v>
      </c>
      <c r="BD37" s="125"/>
      <c r="BE37" s="125"/>
      <c r="BF37" s="125"/>
      <c r="BG37" s="125"/>
      <c r="BH37" s="125"/>
      <c r="BI37" s="125"/>
      <c r="BJ37" s="125"/>
      <c r="BK37" s="126"/>
      <c r="BL37" s="124" t="s">
        <v>57</v>
      </c>
      <c r="BM37" s="125"/>
      <c r="BN37" s="125"/>
      <c r="BO37" s="125"/>
      <c r="BP37" s="125"/>
      <c r="BQ37" s="125"/>
      <c r="BR37" s="125"/>
      <c r="BS37" s="125"/>
      <c r="BT37" s="126"/>
      <c r="BU37" s="124" t="s">
        <v>57</v>
      </c>
      <c r="BV37" s="125"/>
      <c r="BW37" s="125"/>
      <c r="BX37" s="125"/>
      <c r="BY37" s="125"/>
      <c r="BZ37" s="125"/>
      <c r="CA37" s="125"/>
      <c r="CB37" s="126"/>
    </row>
    <row r="38" spans="1:80" ht="12.75" customHeight="1">
      <c r="A38" s="197" t="s">
        <v>109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9"/>
      <c r="AK38" s="127"/>
      <c r="AL38" s="128"/>
      <c r="AM38" s="128"/>
      <c r="AN38" s="128"/>
      <c r="AO38" s="128"/>
      <c r="AP38" s="128"/>
      <c r="AQ38" s="128"/>
      <c r="AR38" s="128"/>
      <c r="AS38" s="129"/>
      <c r="AT38" s="127"/>
      <c r="AU38" s="128"/>
      <c r="AV38" s="128"/>
      <c r="AW38" s="128"/>
      <c r="AX38" s="128"/>
      <c r="AY38" s="128"/>
      <c r="AZ38" s="128"/>
      <c r="BA38" s="128"/>
      <c r="BB38" s="129"/>
      <c r="BC38" s="127"/>
      <c r="BD38" s="128"/>
      <c r="BE38" s="128"/>
      <c r="BF38" s="128"/>
      <c r="BG38" s="128"/>
      <c r="BH38" s="128"/>
      <c r="BI38" s="128"/>
      <c r="BJ38" s="128"/>
      <c r="BK38" s="129"/>
      <c r="BL38" s="127"/>
      <c r="BM38" s="128"/>
      <c r="BN38" s="128"/>
      <c r="BO38" s="128"/>
      <c r="BP38" s="128"/>
      <c r="BQ38" s="128"/>
      <c r="BR38" s="128"/>
      <c r="BS38" s="128"/>
      <c r="BT38" s="129"/>
      <c r="BU38" s="127"/>
      <c r="BV38" s="128"/>
      <c r="BW38" s="128"/>
      <c r="BX38" s="128"/>
      <c r="BY38" s="128"/>
      <c r="BZ38" s="128"/>
      <c r="CA38" s="128"/>
      <c r="CB38" s="129"/>
    </row>
    <row r="39" spans="1:80" ht="12.75" customHeight="1">
      <c r="A39" s="197" t="s">
        <v>110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9"/>
      <c r="AK39" s="127"/>
      <c r="AL39" s="128"/>
      <c r="AM39" s="128"/>
      <c r="AN39" s="128"/>
      <c r="AO39" s="128"/>
      <c r="AP39" s="128"/>
      <c r="AQ39" s="128"/>
      <c r="AR39" s="128"/>
      <c r="AS39" s="129"/>
      <c r="AT39" s="127"/>
      <c r="AU39" s="128"/>
      <c r="AV39" s="128"/>
      <c r="AW39" s="128"/>
      <c r="AX39" s="128"/>
      <c r="AY39" s="128"/>
      <c r="AZ39" s="128"/>
      <c r="BA39" s="128"/>
      <c r="BB39" s="129"/>
      <c r="BC39" s="127"/>
      <c r="BD39" s="128"/>
      <c r="BE39" s="128"/>
      <c r="BF39" s="128"/>
      <c r="BG39" s="128"/>
      <c r="BH39" s="128"/>
      <c r="BI39" s="128"/>
      <c r="BJ39" s="128"/>
      <c r="BK39" s="129"/>
      <c r="BL39" s="127"/>
      <c r="BM39" s="128"/>
      <c r="BN39" s="128"/>
      <c r="BO39" s="128"/>
      <c r="BP39" s="128"/>
      <c r="BQ39" s="128"/>
      <c r="BR39" s="128"/>
      <c r="BS39" s="128"/>
      <c r="BT39" s="129"/>
      <c r="BU39" s="127"/>
      <c r="BV39" s="128"/>
      <c r="BW39" s="128"/>
      <c r="BX39" s="128"/>
      <c r="BY39" s="128"/>
      <c r="BZ39" s="128"/>
      <c r="CA39" s="128"/>
      <c r="CB39" s="129"/>
    </row>
    <row r="40" spans="1:80" ht="12.75" customHeight="1">
      <c r="A40" s="200" t="s">
        <v>111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130"/>
      <c r="AL40" s="131"/>
      <c r="AM40" s="131"/>
      <c r="AN40" s="131"/>
      <c r="AO40" s="131"/>
      <c r="AP40" s="131"/>
      <c r="AQ40" s="131"/>
      <c r="AR40" s="131"/>
      <c r="AS40" s="132"/>
      <c r="AT40" s="130"/>
      <c r="AU40" s="131"/>
      <c r="AV40" s="131"/>
      <c r="AW40" s="131"/>
      <c r="AX40" s="131"/>
      <c r="AY40" s="131"/>
      <c r="AZ40" s="131"/>
      <c r="BA40" s="131"/>
      <c r="BB40" s="132"/>
      <c r="BC40" s="130"/>
      <c r="BD40" s="131"/>
      <c r="BE40" s="131"/>
      <c r="BF40" s="131"/>
      <c r="BG40" s="131"/>
      <c r="BH40" s="131"/>
      <c r="BI40" s="131"/>
      <c r="BJ40" s="131"/>
      <c r="BK40" s="132"/>
      <c r="BL40" s="130"/>
      <c r="BM40" s="131"/>
      <c r="BN40" s="131"/>
      <c r="BO40" s="131"/>
      <c r="BP40" s="131"/>
      <c r="BQ40" s="131"/>
      <c r="BR40" s="131"/>
      <c r="BS40" s="131"/>
      <c r="BT40" s="132"/>
      <c r="BU40" s="130"/>
      <c r="BV40" s="131"/>
      <c r="BW40" s="131"/>
      <c r="BX40" s="131"/>
      <c r="BY40" s="131"/>
      <c r="BZ40" s="131"/>
      <c r="CA40" s="131"/>
      <c r="CB40" s="132"/>
    </row>
    <row r="41" spans="1:80" ht="12.75" customHeight="1">
      <c r="A41" s="204" t="s">
        <v>112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6"/>
      <c r="AK41" s="124" t="s">
        <v>57</v>
      </c>
      <c r="AL41" s="125"/>
      <c r="AM41" s="125"/>
      <c r="AN41" s="125"/>
      <c r="AO41" s="125"/>
      <c r="AP41" s="125"/>
      <c r="AQ41" s="125"/>
      <c r="AR41" s="125"/>
      <c r="AS41" s="126"/>
      <c r="AT41" s="124" t="s">
        <v>57</v>
      </c>
      <c r="AU41" s="125"/>
      <c r="AV41" s="125"/>
      <c r="AW41" s="125"/>
      <c r="AX41" s="125"/>
      <c r="AY41" s="125"/>
      <c r="AZ41" s="125"/>
      <c r="BA41" s="125"/>
      <c r="BB41" s="126"/>
      <c r="BC41" s="124" t="s">
        <v>57</v>
      </c>
      <c r="BD41" s="125"/>
      <c r="BE41" s="125"/>
      <c r="BF41" s="125"/>
      <c r="BG41" s="125"/>
      <c r="BH41" s="125"/>
      <c r="BI41" s="125"/>
      <c r="BJ41" s="125"/>
      <c r="BK41" s="126"/>
      <c r="BL41" s="124" t="s">
        <v>57</v>
      </c>
      <c r="BM41" s="125"/>
      <c r="BN41" s="125"/>
      <c r="BO41" s="125"/>
      <c r="BP41" s="125"/>
      <c r="BQ41" s="125"/>
      <c r="BR41" s="125"/>
      <c r="BS41" s="125"/>
      <c r="BT41" s="126"/>
      <c r="BU41" s="124">
        <f>(BU46+BU49+BU53)/3</f>
        <v>2</v>
      </c>
      <c r="BV41" s="125"/>
      <c r="BW41" s="125"/>
      <c r="BX41" s="125"/>
      <c r="BY41" s="125"/>
      <c r="BZ41" s="125"/>
      <c r="CA41" s="125"/>
      <c r="CB41" s="126"/>
    </row>
    <row r="42" spans="1:80" ht="12.75" customHeight="1">
      <c r="A42" s="197" t="s">
        <v>113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9"/>
      <c r="AK42" s="127"/>
      <c r="AL42" s="128"/>
      <c r="AM42" s="128"/>
      <c r="AN42" s="128"/>
      <c r="AO42" s="128"/>
      <c r="AP42" s="128"/>
      <c r="AQ42" s="128"/>
      <c r="AR42" s="128"/>
      <c r="AS42" s="129"/>
      <c r="AT42" s="127"/>
      <c r="AU42" s="128"/>
      <c r="AV42" s="128"/>
      <c r="AW42" s="128"/>
      <c r="AX42" s="128"/>
      <c r="AY42" s="128"/>
      <c r="AZ42" s="128"/>
      <c r="BA42" s="128"/>
      <c r="BB42" s="129"/>
      <c r="BC42" s="127"/>
      <c r="BD42" s="128"/>
      <c r="BE42" s="128"/>
      <c r="BF42" s="128"/>
      <c r="BG42" s="128"/>
      <c r="BH42" s="128"/>
      <c r="BI42" s="128"/>
      <c r="BJ42" s="128"/>
      <c r="BK42" s="129"/>
      <c r="BL42" s="127"/>
      <c r="BM42" s="128"/>
      <c r="BN42" s="128"/>
      <c r="BO42" s="128"/>
      <c r="BP42" s="128"/>
      <c r="BQ42" s="128"/>
      <c r="BR42" s="128"/>
      <c r="BS42" s="128"/>
      <c r="BT42" s="129"/>
      <c r="BU42" s="127"/>
      <c r="BV42" s="128"/>
      <c r="BW42" s="128"/>
      <c r="BX42" s="128"/>
      <c r="BY42" s="128"/>
      <c r="BZ42" s="128"/>
      <c r="CA42" s="128"/>
      <c r="CB42" s="129"/>
    </row>
    <row r="43" spans="1:80" ht="12.75" customHeight="1">
      <c r="A43" s="197" t="s">
        <v>114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9"/>
      <c r="AK43" s="127"/>
      <c r="AL43" s="128"/>
      <c r="AM43" s="128"/>
      <c r="AN43" s="128"/>
      <c r="AO43" s="128"/>
      <c r="AP43" s="128"/>
      <c r="AQ43" s="128"/>
      <c r="AR43" s="128"/>
      <c r="AS43" s="129"/>
      <c r="AT43" s="127"/>
      <c r="AU43" s="128"/>
      <c r="AV43" s="128"/>
      <c r="AW43" s="128"/>
      <c r="AX43" s="128"/>
      <c r="AY43" s="128"/>
      <c r="AZ43" s="128"/>
      <c r="BA43" s="128"/>
      <c r="BB43" s="129"/>
      <c r="BC43" s="127"/>
      <c r="BD43" s="128"/>
      <c r="BE43" s="128"/>
      <c r="BF43" s="128"/>
      <c r="BG43" s="128"/>
      <c r="BH43" s="128"/>
      <c r="BI43" s="128"/>
      <c r="BJ43" s="128"/>
      <c r="BK43" s="129"/>
      <c r="BL43" s="127"/>
      <c r="BM43" s="128"/>
      <c r="BN43" s="128"/>
      <c r="BO43" s="128"/>
      <c r="BP43" s="128"/>
      <c r="BQ43" s="128"/>
      <c r="BR43" s="128"/>
      <c r="BS43" s="128"/>
      <c r="BT43" s="129"/>
      <c r="BU43" s="127"/>
      <c r="BV43" s="128"/>
      <c r="BW43" s="128"/>
      <c r="BX43" s="128"/>
      <c r="BY43" s="128"/>
      <c r="BZ43" s="128"/>
      <c r="CA43" s="128"/>
      <c r="CB43" s="129"/>
    </row>
    <row r="44" spans="1:80" ht="12.75" customHeight="1">
      <c r="A44" s="200" t="s">
        <v>115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2"/>
      <c r="AK44" s="130"/>
      <c r="AL44" s="131"/>
      <c r="AM44" s="131"/>
      <c r="AN44" s="131"/>
      <c r="AO44" s="131"/>
      <c r="AP44" s="131"/>
      <c r="AQ44" s="131"/>
      <c r="AR44" s="131"/>
      <c r="AS44" s="132"/>
      <c r="AT44" s="130"/>
      <c r="AU44" s="131"/>
      <c r="AV44" s="131"/>
      <c r="AW44" s="131"/>
      <c r="AX44" s="131"/>
      <c r="AY44" s="131"/>
      <c r="AZ44" s="131"/>
      <c r="BA44" s="131"/>
      <c r="BB44" s="132"/>
      <c r="BC44" s="130"/>
      <c r="BD44" s="131"/>
      <c r="BE44" s="131"/>
      <c r="BF44" s="131"/>
      <c r="BG44" s="131"/>
      <c r="BH44" s="131"/>
      <c r="BI44" s="131"/>
      <c r="BJ44" s="131"/>
      <c r="BK44" s="132"/>
      <c r="BL44" s="130"/>
      <c r="BM44" s="131"/>
      <c r="BN44" s="131"/>
      <c r="BO44" s="131"/>
      <c r="BP44" s="131"/>
      <c r="BQ44" s="131"/>
      <c r="BR44" s="131"/>
      <c r="BS44" s="131"/>
      <c r="BT44" s="132"/>
      <c r="BU44" s="130"/>
      <c r="BV44" s="131"/>
      <c r="BW44" s="131"/>
      <c r="BX44" s="131"/>
      <c r="BY44" s="131"/>
      <c r="BZ44" s="131"/>
      <c r="CA44" s="131"/>
      <c r="CB44" s="132"/>
    </row>
    <row r="45" spans="1:80" ht="15" customHeight="1">
      <c r="A45" s="203" t="s">
        <v>87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196"/>
      <c r="BM45" s="196"/>
      <c r="BN45" s="196"/>
      <c r="BO45" s="196"/>
      <c r="BP45" s="196"/>
      <c r="BQ45" s="196"/>
      <c r="BR45" s="196"/>
      <c r="BS45" s="196"/>
      <c r="BT45" s="196"/>
      <c r="BU45" s="207"/>
      <c r="BV45" s="207"/>
      <c r="BW45" s="207"/>
      <c r="BX45" s="207"/>
      <c r="BY45" s="207"/>
      <c r="BZ45" s="207"/>
      <c r="CA45" s="207"/>
      <c r="CB45" s="207"/>
    </row>
    <row r="46" spans="1:80" ht="12.75" customHeight="1">
      <c r="A46" s="204" t="s">
        <v>116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6"/>
      <c r="AK46" s="124">
        <v>1</v>
      </c>
      <c r="AL46" s="125"/>
      <c r="AM46" s="125"/>
      <c r="AN46" s="125"/>
      <c r="AO46" s="125"/>
      <c r="AP46" s="125"/>
      <c r="AQ46" s="125"/>
      <c r="AR46" s="125"/>
      <c r="AS46" s="126"/>
      <c r="AT46" s="124">
        <v>1</v>
      </c>
      <c r="AU46" s="125"/>
      <c r="AV46" s="125"/>
      <c r="AW46" s="125"/>
      <c r="AX46" s="125"/>
      <c r="AY46" s="125"/>
      <c r="AZ46" s="125"/>
      <c r="BA46" s="125"/>
      <c r="BB46" s="126"/>
      <c r="BC46" s="124">
        <v>100</v>
      </c>
      <c r="BD46" s="125"/>
      <c r="BE46" s="125"/>
      <c r="BF46" s="125"/>
      <c r="BG46" s="125"/>
      <c r="BH46" s="125"/>
      <c r="BI46" s="125"/>
      <c r="BJ46" s="125"/>
      <c r="BK46" s="126"/>
      <c r="BL46" s="124" t="s">
        <v>89</v>
      </c>
      <c r="BM46" s="125"/>
      <c r="BN46" s="125"/>
      <c r="BO46" s="125"/>
      <c r="BP46" s="125"/>
      <c r="BQ46" s="125"/>
      <c r="BR46" s="125"/>
      <c r="BS46" s="125"/>
      <c r="BT46" s="126"/>
      <c r="BU46" s="124">
        <v>2</v>
      </c>
      <c r="BV46" s="125"/>
      <c r="BW46" s="125"/>
      <c r="BX46" s="125"/>
      <c r="BY46" s="125"/>
      <c r="BZ46" s="125"/>
      <c r="CA46" s="125"/>
      <c r="CB46" s="126"/>
    </row>
    <row r="47" spans="1:80" ht="12.75" customHeight="1">
      <c r="A47" s="197" t="s">
        <v>117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9"/>
      <c r="AK47" s="127"/>
      <c r="AL47" s="128"/>
      <c r="AM47" s="128"/>
      <c r="AN47" s="128"/>
      <c r="AO47" s="128"/>
      <c r="AP47" s="128"/>
      <c r="AQ47" s="128"/>
      <c r="AR47" s="128"/>
      <c r="AS47" s="129"/>
      <c r="AT47" s="127"/>
      <c r="AU47" s="128"/>
      <c r="AV47" s="128"/>
      <c r="AW47" s="128"/>
      <c r="AX47" s="128"/>
      <c r="AY47" s="128"/>
      <c r="AZ47" s="128"/>
      <c r="BA47" s="128"/>
      <c r="BB47" s="129"/>
      <c r="BC47" s="127"/>
      <c r="BD47" s="128"/>
      <c r="BE47" s="128"/>
      <c r="BF47" s="128"/>
      <c r="BG47" s="128"/>
      <c r="BH47" s="128"/>
      <c r="BI47" s="128"/>
      <c r="BJ47" s="128"/>
      <c r="BK47" s="129"/>
      <c r="BL47" s="127"/>
      <c r="BM47" s="128"/>
      <c r="BN47" s="128"/>
      <c r="BO47" s="128"/>
      <c r="BP47" s="128"/>
      <c r="BQ47" s="128"/>
      <c r="BR47" s="128"/>
      <c r="BS47" s="128"/>
      <c r="BT47" s="129"/>
      <c r="BU47" s="127"/>
      <c r="BV47" s="128"/>
      <c r="BW47" s="128"/>
      <c r="BX47" s="128"/>
      <c r="BY47" s="128"/>
      <c r="BZ47" s="128"/>
      <c r="CA47" s="128"/>
      <c r="CB47" s="129"/>
    </row>
    <row r="48" spans="1:80" ht="12.75" customHeight="1">
      <c r="A48" s="200" t="s">
        <v>118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2"/>
      <c r="AK48" s="130"/>
      <c r="AL48" s="131"/>
      <c r="AM48" s="131"/>
      <c r="AN48" s="131"/>
      <c r="AO48" s="131"/>
      <c r="AP48" s="131"/>
      <c r="AQ48" s="131"/>
      <c r="AR48" s="131"/>
      <c r="AS48" s="132"/>
      <c r="AT48" s="130"/>
      <c r="AU48" s="131"/>
      <c r="AV48" s="131"/>
      <c r="AW48" s="131"/>
      <c r="AX48" s="131"/>
      <c r="AY48" s="131"/>
      <c r="AZ48" s="131"/>
      <c r="BA48" s="131"/>
      <c r="BB48" s="132"/>
      <c r="BC48" s="130"/>
      <c r="BD48" s="131"/>
      <c r="BE48" s="131"/>
      <c r="BF48" s="131"/>
      <c r="BG48" s="131"/>
      <c r="BH48" s="131"/>
      <c r="BI48" s="131"/>
      <c r="BJ48" s="131"/>
      <c r="BK48" s="132"/>
      <c r="BL48" s="130"/>
      <c r="BM48" s="131"/>
      <c r="BN48" s="131"/>
      <c r="BO48" s="131"/>
      <c r="BP48" s="131"/>
      <c r="BQ48" s="131"/>
      <c r="BR48" s="131"/>
      <c r="BS48" s="131"/>
      <c r="BT48" s="132"/>
      <c r="BU48" s="130"/>
      <c r="BV48" s="131"/>
      <c r="BW48" s="131"/>
      <c r="BX48" s="131"/>
      <c r="BY48" s="131"/>
      <c r="BZ48" s="131"/>
      <c r="CA48" s="131"/>
      <c r="CB48" s="132"/>
    </row>
    <row r="49" spans="1:80" ht="12.75" customHeight="1">
      <c r="A49" s="204" t="s">
        <v>119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6"/>
      <c r="AK49" s="124">
        <v>0</v>
      </c>
      <c r="AL49" s="125"/>
      <c r="AM49" s="125"/>
      <c r="AN49" s="125"/>
      <c r="AO49" s="125"/>
      <c r="AP49" s="125"/>
      <c r="AQ49" s="125"/>
      <c r="AR49" s="125"/>
      <c r="AS49" s="126"/>
      <c r="AT49" s="124">
        <v>0</v>
      </c>
      <c r="AU49" s="125"/>
      <c r="AV49" s="125"/>
      <c r="AW49" s="125"/>
      <c r="AX49" s="125"/>
      <c r="AY49" s="125"/>
      <c r="AZ49" s="125"/>
      <c r="BA49" s="125"/>
      <c r="BB49" s="126"/>
      <c r="BC49" s="124">
        <v>100</v>
      </c>
      <c r="BD49" s="125"/>
      <c r="BE49" s="125"/>
      <c r="BF49" s="125"/>
      <c r="BG49" s="125"/>
      <c r="BH49" s="125"/>
      <c r="BI49" s="125"/>
      <c r="BJ49" s="125"/>
      <c r="BK49" s="126"/>
      <c r="BL49" s="124" t="s">
        <v>89</v>
      </c>
      <c r="BM49" s="125"/>
      <c r="BN49" s="125"/>
      <c r="BO49" s="125"/>
      <c r="BP49" s="125"/>
      <c r="BQ49" s="125"/>
      <c r="BR49" s="125"/>
      <c r="BS49" s="125"/>
      <c r="BT49" s="126"/>
      <c r="BU49" s="124">
        <v>2</v>
      </c>
      <c r="BV49" s="125"/>
      <c r="BW49" s="125"/>
      <c r="BX49" s="125"/>
      <c r="BY49" s="125"/>
      <c r="BZ49" s="125"/>
      <c r="CA49" s="125"/>
      <c r="CB49" s="126"/>
    </row>
    <row r="50" spans="1:80" ht="12.75" customHeight="1">
      <c r="A50" s="197" t="s">
        <v>120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9"/>
      <c r="AK50" s="127"/>
      <c r="AL50" s="128"/>
      <c r="AM50" s="128"/>
      <c r="AN50" s="128"/>
      <c r="AO50" s="128"/>
      <c r="AP50" s="128"/>
      <c r="AQ50" s="128"/>
      <c r="AR50" s="128"/>
      <c r="AS50" s="129"/>
      <c r="AT50" s="127"/>
      <c r="AU50" s="128"/>
      <c r="AV50" s="128"/>
      <c r="AW50" s="128"/>
      <c r="AX50" s="128"/>
      <c r="AY50" s="128"/>
      <c r="AZ50" s="128"/>
      <c r="BA50" s="128"/>
      <c r="BB50" s="129"/>
      <c r="BC50" s="127"/>
      <c r="BD50" s="128"/>
      <c r="BE50" s="128"/>
      <c r="BF50" s="128"/>
      <c r="BG50" s="128"/>
      <c r="BH50" s="128"/>
      <c r="BI50" s="128"/>
      <c r="BJ50" s="128"/>
      <c r="BK50" s="129"/>
      <c r="BL50" s="127"/>
      <c r="BM50" s="128"/>
      <c r="BN50" s="128"/>
      <c r="BO50" s="128"/>
      <c r="BP50" s="128"/>
      <c r="BQ50" s="128"/>
      <c r="BR50" s="128"/>
      <c r="BS50" s="128"/>
      <c r="BT50" s="129"/>
      <c r="BU50" s="127"/>
      <c r="BV50" s="128"/>
      <c r="BW50" s="128"/>
      <c r="BX50" s="128"/>
      <c r="BY50" s="128"/>
      <c r="BZ50" s="128"/>
      <c r="CA50" s="128"/>
      <c r="CB50" s="129"/>
    </row>
    <row r="51" spans="1:80" ht="12.75" customHeight="1">
      <c r="A51" s="197" t="s">
        <v>121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9"/>
      <c r="AK51" s="127"/>
      <c r="AL51" s="128"/>
      <c r="AM51" s="128"/>
      <c r="AN51" s="128"/>
      <c r="AO51" s="128"/>
      <c r="AP51" s="128"/>
      <c r="AQ51" s="128"/>
      <c r="AR51" s="128"/>
      <c r="AS51" s="129"/>
      <c r="AT51" s="127"/>
      <c r="AU51" s="128"/>
      <c r="AV51" s="128"/>
      <c r="AW51" s="128"/>
      <c r="AX51" s="128"/>
      <c r="AY51" s="128"/>
      <c r="AZ51" s="128"/>
      <c r="BA51" s="128"/>
      <c r="BB51" s="129"/>
      <c r="BC51" s="127"/>
      <c r="BD51" s="128"/>
      <c r="BE51" s="128"/>
      <c r="BF51" s="128"/>
      <c r="BG51" s="128"/>
      <c r="BH51" s="128"/>
      <c r="BI51" s="128"/>
      <c r="BJ51" s="128"/>
      <c r="BK51" s="129"/>
      <c r="BL51" s="127"/>
      <c r="BM51" s="128"/>
      <c r="BN51" s="128"/>
      <c r="BO51" s="128"/>
      <c r="BP51" s="128"/>
      <c r="BQ51" s="128"/>
      <c r="BR51" s="128"/>
      <c r="BS51" s="128"/>
      <c r="BT51" s="129"/>
      <c r="BU51" s="127"/>
      <c r="BV51" s="128"/>
      <c r="BW51" s="128"/>
      <c r="BX51" s="128"/>
      <c r="BY51" s="128"/>
      <c r="BZ51" s="128"/>
      <c r="CA51" s="128"/>
      <c r="CB51" s="129"/>
    </row>
    <row r="52" spans="1:80" ht="12.75" customHeight="1">
      <c r="A52" s="200" t="s">
        <v>122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130"/>
      <c r="AL52" s="131"/>
      <c r="AM52" s="131"/>
      <c r="AN52" s="131"/>
      <c r="AO52" s="131"/>
      <c r="AP52" s="131"/>
      <c r="AQ52" s="131"/>
      <c r="AR52" s="131"/>
      <c r="AS52" s="132"/>
      <c r="AT52" s="130"/>
      <c r="AU52" s="131"/>
      <c r="AV52" s="131"/>
      <c r="AW52" s="131"/>
      <c r="AX52" s="131"/>
      <c r="AY52" s="131"/>
      <c r="AZ52" s="131"/>
      <c r="BA52" s="131"/>
      <c r="BB52" s="132"/>
      <c r="BC52" s="130"/>
      <c r="BD52" s="131"/>
      <c r="BE52" s="131"/>
      <c r="BF52" s="131"/>
      <c r="BG52" s="131"/>
      <c r="BH52" s="131"/>
      <c r="BI52" s="131"/>
      <c r="BJ52" s="131"/>
      <c r="BK52" s="132"/>
      <c r="BL52" s="130"/>
      <c r="BM52" s="131"/>
      <c r="BN52" s="131"/>
      <c r="BO52" s="131"/>
      <c r="BP52" s="131"/>
      <c r="BQ52" s="131"/>
      <c r="BR52" s="131"/>
      <c r="BS52" s="131"/>
      <c r="BT52" s="132"/>
      <c r="BU52" s="130"/>
      <c r="BV52" s="131"/>
      <c r="BW52" s="131"/>
      <c r="BX52" s="131"/>
      <c r="BY52" s="131"/>
      <c r="BZ52" s="131"/>
      <c r="CA52" s="131"/>
      <c r="CB52" s="132"/>
    </row>
    <row r="53" spans="1:80" ht="12.75" customHeight="1">
      <c r="A53" s="204" t="s">
        <v>123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6"/>
      <c r="AK53" s="124">
        <v>0</v>
      </c>
      <c r="AL53" s="125"/>
      <c r="AM53" s="125"/>
      <c r="AN53" s="125"/>
      <c r="AO53" s="125"/>
      <c r="AP53" s="125"/>
      <c r="AQ53" s="125"/>
      <c r="AR53" s="125"/>
      <c r="AS53" s="126"/>
      <c r="AT53" s="124">
        <v>0</v>
      </c>
      <c r="AU53" s="125"/>
      <c r="AV53" s="125"/>
      <c r="AW53" s="125"/>
      <c r="AX53" s="125"/>
      <c r="AY53" s="125"/>
      <c r="AZ53" s="125"/>
      <c r="BA53" s="125"/>
      <c r="BB53" s="126"/>
      <c r="BC53" s="124">
        <v>100</v>
      </c>
      <c r="BD53" s="125"/>
      <c r="BE53" s="125"/>
      <c r="BF53" s="125"/>
      <c r="BG53" s="125"/>
      <c r="BH53" s="125"/>
      <c r="BI53" s="125"/>
      <c r="BJ53" s="125"/>
      <c r="BK53" s="126"/>
      <c r="BL53" s="124" t="s">
        <v>89</v>
      </c>
      <c r="BM53" s="125"/>
      <c r="BN53" s="125"/>
      <c r="BO53" s="125"/>
      <c r="BP53" s="125"/>
      <c r="BQ53" s="125"/>
      <c r="BR53" s="125"/>
      <c r="BS53" s="125"/>
      <c r="BT53" s="126"/>
      <c r="BU53" s="124">
        <v>2</v>
      </c>
      <c r="BV53" s="125"/>
      <c r="BW53" s="125"/>
      <c r="BX53" s="125"/>
      <c r="BY53" s="125"/>
      <c r="BZ53" s="125"/>
      <c r="CA53" s="125"/>
      <c r="CB53" s="126"/>
    </row>
    <row r="54" spans="1:80" ht="12.75" customHeight="1">
      <c r="A54" s="197" t="s">
        <v>124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9"/>
      <c r="AK54" s="127"/>
      <c r="AL54" s="128"/>
      <c r="AM54" s="128"/>
      <c r="AN54" s="128"/>
      <c r="AO54" s="128"/>
      <c r="AP54" s="128"/>
      <c r="AQ54" s="128"/>
      <c r="AR54" s="128"/>
      <c r="AS54" s="129"/>
      <c r="AT54" s="127"/>
      <c r="AU54" s="128"/>
      <c r="AV54" s="128"/>
      <c r="AW54" s="128"/>
      <c r="AX54" s="128"/>
      <c r="AY54" s="128"/>
      <c r="AZ54" s="128"/>
      <c r="BA54" s="128"/>
      <c r="BB54" s="129"/>
      <c r="BC54" s="127"/>
      <c r="BD54" s="128"/>
      <c r="BE54" s="128"/>
      <c r="BF54" s="128"/>
      <c r="BG54" s="128"/>
      <c r="BH54" s="128"/>
      <c r="BI54" s="128"/>
      <c r="BJ54" s="128"/>
      <c r="BK54" s="129"/>
      <c r="BL54" s="127"/>
      <c r="BM54" s="128"/>
      <c r="BN54" s="128"/>
      <c r="BO54" s="128"/>
      <c r="BP54" s="128"/>
      <c r="BQ54" s="128"/>
      <c r="BR54" s="128"/>
      <c r="BS54" s="128"/>
      <c r="BT54" s="129"/>
      <c r="BU54" s="127"/>
      <c r="BV54" s="128"/>
      <c r="BW54" s="128"/>
      <c r="BX54" s="128"/>
      <c r="BY54" s="128"/>
      <c r="BZ54" s="128"/>
      <c r="CA54" s="128"/>
      <c r="CB54" s="129"/>
    </row>
    <row r="55" spans="1:80" ht="12.75" customHeight="1">
      <c r="A55" s="197" t="s">
        <v>125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9"/>
      <c r="AK55" s="127"/>
      <c r="AL55" s="128"/>
      <c r="AM55" s="128"/>
      <c r="AN55" s="128"/>
      <c r="AO55" s="128"/>
      <c r="AP55" s="128"/>
      <c r="AQ55" s="128"/>
      <c r="AR55" s="128"/>
      <c r="AS55" s="129"/>
      <c r="AT55" s="127"/>
      <c r="AU55" s="128"/>
      <c r="AV55" s="128"/>
      <c r="AW55" s="128"/>
      <c r="AX55" s="128"/>
      <c r="AY55" s="128"/>
      <c r="AZ55" s="128"/>
      <c r="BA55" s="128"/>
      <c r="BB55" s="129"/>
      <c r="BC55" s="127"/>
      <c r="BD55" s="128"/>
      <c r="BE55" s="128"/>
      <c r="BF55" s="128"/>
      <c r="BG55" s="128"/>
      <c r="BH55" s="128"/>
      <c r="BI55" s="128"/>
      <c r="BJ55" s="128"/>
      <c r="BK55" s="129"/>
      <c r="BL55" s="127"/>
      <c r="BM55" s="128"/>
      <c r="BN55" s="128"/>
      <c r="BO55" s="128"/>
      <c r="BP55" s="128"/>
      <c r="BQ55" s="128"/>
      <c r="BR55" s="128"/>
      <c r="BS55" s="128"/>
      <c r="BT55" s="129"/>
      <c r="BU55" s="127"/>
      <c r="BV55" s="128"/>
      <c r="BW55" s="128"/>
      <c r="BX55" s="128"/>
      <c r="BY55" s="128"/>
      <c r="BZ55" s="128"/>
      <c r="CA55" s="128"/>
      <c r="CB55" s="129"/>
    </row>
    <row r="56" spans="1:80" ht="12.75" customHeight="1">
      <c r="A56" s="200" t="s">
        <v>126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2"/>
      <c r="AK56" s="130"/>
      <c r="AL56" s="131"/>
      <c r="AM56" s="131"/>
      <c r="AN56" s="131"/>
      <c r="AO56" s="131"/>
      <c r="AP56" s="131"/>
      <c r="AQ56" s="131"/>
      <c r="AR56" s="131"/>
      <c r="AS56" s="132"/>
      <c r="AT56" s="130"/>
      <c r="AU56" s="131"/>
      <c r="AV56" s="131"/>
      <c r="AW56" s="131"/>
      <c r="AX56" s="131"/>
      <c r="AY56" s="131"/>
      <c r="AZ56" s="131"/>
      <c r="BA56" s="131"/>
      <c r="BB56" s="132"/>
      <c r="BC56" s="130"/>
      <c r="BD56" s="131"/>
      <c r="BE56" s="131"/>
      <c r="BF56" s="131"/>
      <c r="BG56" s="131"/>
      <c r="BH56" s="131"/>
      <c r="BI56" s="131"/>
      <c r="BJ56" s="131"/>
      <c r="BK56" s="132"/>
      <c r="BL56" s="130"/>
      <c r="BM56" s="131"/>
      <c r="BN56" s="131"/>
      <c r="BO56" s="131"/>
      <c r="BP56" s="131"/>
      <c r="BQ56" s="131"/>
      <c r="BR56" s="131"/>
      <c r="BS56" s="131"/>
      <c r="BT56" s="132"/>
      <c r="BU56" s="130"/>
      <c r="BV56" s="131"/>
      <c r="BW56" s="131"/>
      <c r="BX56" s="131"/>
      <c r="BY56" s="131"/>
      <c r="BZ56" s="131"/>
      <c r="CA56" s="131"/>
      <c r="CB56" s="132"/>
    </row>
    <row r="57" spans="1:80" ht="12.75" customHeight="1">
      <c r="A57" s="204" t="s">
        <v>127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6"/>
      <c r="AK57" s="124">
        <v>1</v>
      </c>
      <c r="AL57" s="125"/>
      <c r="AM57" s="125"/>
      <c r="AN57" s="125"/>
      <c r="AO57" s="125"/>
      <c r="AP57" s="125"/>
      <c r="AQ57" s="125"/>
      <c r="AR57" s="125"/>
      <c r="AS57" s="126"/>
      <c r="AT57" s="124">
        <v>1</v>
      </c>
      <c r="AU57" s="125"/>
      <c r="AV57" s="125"/>
      <c r="AW57" s="125"/>
      <c r="AX57" s="125"/>
      <c r="AY57" s="125"/>
      <c r="AZ57" s="125"/>
      <c r="BA57" s="125"/>
      <c r="BB57" s="126"/>
      <c r="BC57" s="124">
        <v>100</v>
      </c>
      <c r="BD57" s="125"/>
      <c r="BE57" s="125"/>
      <c r="BF57" s="125"/>
      <c r="BG57" s="125"/>
      <c r="BH57" s="125"/>
      <c r="BI57" s="125"/>
      <c r="BJ57" s="125"/>
      <c r="BK57" s="126"/>
      <c r="BL57" s="124" t="s">
        <v>89</v>
      </c>
      <c r="BM57" s="125"/>
      <c r="BN57" s="125"/>
      <c r="BO57" s="125"/>
      <c r="BP57" s="125"/>
      <c r="BQ57" s="125"/>
      <c r="BR57" s="125"/>
      <c r="BS57" s="125"/>
      <c r="BT57" s="126"/>
      <c r="BU57" s="124">
        <v>2</v>
      </c>
      <c r="BV57" s="125"/>
      <c r="BW57" s="125"/>
      <c r="BX57" s="125"/>
      <c r="BY57" s="125"/>
      <c r="BZ57" s="125"/>
      <c r="CA57" s="125"/>
      <c r="CB57" s="126"/>
    </row>
    <row r="58" spans="1:80" ht="12.75" customHeight="1">
      <c r="A58" s="197" t="s">
        <v>128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9"/>
      <c r="AK58" s="127"/>
      <c r="AL58" s="128"/>
      <c r="AM58" s="128"/>
      <c r="AN58" s="128"/>
      <c r="AO58" s="128"/>
      <c r="AP58" s="128"/>
      <c r="AQ58" s="128"/>
      <c r="AR58" s="128"/>
      <c r="AS58" s="129"/>
      <c r="AT58" s="127"/>
      <c r="AU58" s="128"/>
      <c r="AV58" s="128"/>
      <c r="AW58" s="128"/>
      <c r="AX58" s="128"/>
      <c r="AY58" s="128"/>
      <c r="AZ58" s="128"/>
      <c r="BA58" s="128"/>
      <c r="BB58" s="129"/>
      <c r="BC58" s="127"/>
      <c r="BD58" s="128"/>
      <c r="BE58" s="128"/>
      <c r="BF58" s="128"/>
      <c r="BG58" s="128"/>
      <c r="BH58" s="128"/>
      <c r="BI58" s="128"/>
      <c r="BJ58" s="128"/>
      <c r="BK58" s="129"/>
      <c r="BL58" s="127"/>
      <c r="BM58" s="128"/>
      <c r="BN58" s="128"/>
      <c r="BO58" s="128"/>
      <c r="BP58" s="128"/>
      <c r="BQ58" s="128"/>
      <c r="BR58" s="128"/>
      <c r="BS58" s="128"/>
      <c r="BT58" s="129"/>
      <c r="BU58" s="127"/>
      <c r="BV58" s="128"/>
      <c r="BW58" s="128"/>
      <c r="BX58" s="128"/>
      <c r="BY58" s="128"/>
      <c r="BZ58" s="128"/>
      <c r="CA58" s="128"/>
      <c r="CB58" s="129"/>
    </row>
    <row r="59" spans="1:80" ht="12.75" customHeight="1">
      <c r="A59" s="197" t="s">
        <v>129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9"/>
      <c r="AK59" s="127"/>
      <c r="AL59" s="128"/>
      <c r="AM59" s="128"/>
      <c r="AN59" s="128"/>
      <c r="AO59" s="128"/>
      <c r="AP59" s="128"/>
      <c r="AQ59" s="128"/>
      <c r="AR59" s="128"/>
      <c r="AS59" s="129"/>
      <c r="AT59" s="127"/>
      <c r="AU59" s="128"/>
      <c r="AV59" s="128"/>
      <c r="AW59" s="128"/>
      <c r="AX59" s="128"/>
      <c r="AY59" s="128"/>
      <c r="AZ59" s="128"/>
      <c r="BA59" s="128"/>
      <c r="BB59" s="129"/>
      <c r="BC59" s="127"/>
      <c r="BD59" s="128"/>
      <c r="BE59" s="128"/>
      <c r="BF59" s="128"/>
      <c r="BG59" s="128"/>
      <c r="BH59" s="128"/>
      <c r="BI59" s="128"/>
      <c r="BJ59" s="128"/>
      <c r="BK59" s="129"/>
      <c r="BL59" s="127"/>
      <c r="BM59" s="128"/>
      <c r="BN59" s="128"/>
      <c r="BO59" s="128"/>
      <c r="BP59" s="128"/>
      <c r="BQ59" s="128"/>
      <c r="BR59" s="128"/>
      <c r="BS59" s="128"/>
      <c r="BT59" s="129"/>
      <c r="BU59" s="127"/>
      <c r="BV59" s="128"/>
      <c r="BW59" s="128"/>
      <c r="BX59" s="128"/>
      <c r="BY59" s="128"/>
      <c r="BZ59" s="128"/>
      <c r="CA59" s="128"/>
      <c r="CB59" s="129"/>
    </row>
    <row r="60" spans="1:80" ht="12.75" customHeight="1">
      <c r="A60" s="200" t="s">
        <v>130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2"/>
      <c r="AK60" s="130"/>
      <c r="AL60" s="131"/>
      <c r="AM60" s="131"/>
      <c r="AN60" s="131"/>
      <c r="AO60" s="131"/>
      <c r="AP60" s="131"/>
      <c r="AQ60" s="131"/>
      <c r="AR60" s="131"/>
      <c r="AS60" s="132"/>
      <c r="AT60" s="130"/>
      <c r="AU60" s="131"/>
      <c r="AV60" s="131"/>
      <c r="AW60" s="131"/>
      <c r="AX60" s="131"/>
      <c r="AY60" s="131"/>
      <c r="AZ60" s="131"/>
      <c r="BA60" s="131"/>
      <c r="BB60" s="132"/>
      <c r="BC60" s="130"/>
      <c r="BD60" s="131"/>
      <c r="BE60" s="131"/>
      <c r="BF60" s="131"/>
      <c r="BG60" s="131"/>
      <c r="BH60" s="131"/>
      <c r="BI60" s="131"/>
      <c r="BJ60" s="131"/>
      <c r="BK60" s="132"/>
      <c r="BL60" s="130"/>
      <c r="BM60" s="131"/>
      <c r="BN60" s="131"/>
      <c r="BO60" s="131"/>
      <c r="BP60" s="131"/>
      <c r="BQ60" s="131"/>
      <c r="BR60" s="131"/>
      <c r="BS60" s="131"/>
      <c r="BT60" s="132"/>
      <c r="BU60" s="130"/>
      <c r="BV60" s="131"/>
      <c r="BW60" s="131"/>
      <c r="BX60" s="131"/>
      <c r="BY60" s="131"/>
      <c r="BZ60" s="131"/>
      <c r="CA60" s="131"/>
      <c r="CB60" s="132"/>
    </row>
    <row r="61" spans="1:80" ht="12.75" customHeight="1">
      <c r="A61" s="204" t="s">
        <v>131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6"/>
      <c r="AK61" s="124">
        <v>1</v>
      </c>
      <c r="AL61" s="125"/>
      <c r="AM61" s="125"/>
      <c r="AN61" s="125"/>
      <c r="AO61" s="125"/>
      <c r="AP61" s="125"/>
      <c r="AQ61" s="125"/>
      <c r="AR61" s="125"/>
      <c r="AS61" s="126"/>
      <c r="AT61" s="124">
        <v>1</v>
      </c>
      <c r="AU61" s="125"/>
      <c r="AV61" s="125"/>
      <c r="AW61" s="125"/>
      <c r="AX61" s="125"/>
      <c r="AY61" s="125"/>
      <c r="AZ61" s="125"/>
      <c r="BA61" s="125"/>
      <c r="BB61" s="126"/>
      <c r="BC61" s="124">
        <v>100</v>
      </c>
      <c r="BD61" s="125"/>
      <c r="BE61" s="125"/>
      <c r="BF61" s="125"/>
      <c r="BG61" s="125"/>
      <c r="BH61" s="125"/>
      <c r="BI61" s="125"/>
      <c r="BJ61" s="125"/>
      <c r="BK61" s="126"/>
      <c r="BL61" s="124" t="s">
        <v>89</v>
      </c>
      <c r="BM61" s="125"/>
      <c r="BN61" s="125"/>
      <c r="BO61" s="125"/>
      <c r="BP61" s="125"/>
      <c r="BQ61" s="125"/>
      <c r="BR61" s="125"/>
      <c r="BS61" s="125"/>
      <c r="BT61" s="126"/>
      <c r="BU61" s="124">
        <v>2</v>
      </c>
      <c r="BV61" s="125"/>
      <c r="BW61" s="125"/>
      <c r="BX61" s="125"/>
      <c r="BY61" s="125"/>
      <c r="BZ61" s="125"/>
      <c r="CA61" s="125"/>
      <c r="CB61" s="126"/>
    </row>
    <row r="62" spans="1:80" ht="12.75" customHeight="1">
      <c r="A62" s="197" t="s">
        <v>132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9"/>
      <c r="AK62" s="127"/>
      <c r="AL62" s="128"/>
      <c r="AM62" s="128"/>
      <c r="AN62" s="128"/>
      <c r="AO62" s="128"/>
      <c r="AP62" s="128"/>
      <c r="AQ62" s="128"/>
      <c r="AR62" s="128"/>
      <c r="AS62" s="129"/>
      <c r="AT62" s="127"/>
      <c r="AU62" s="128"/>
      <c r="AV62" s="128"/>
      <c r="AW62" s="128"/>
      <c r="AX62" s="128"/>
      <c r="AY62" s="128"/>
      <c r="AZ62" s="128"/>
      <c r="BA62" s="128"/>
      <c r="BB62" s="129"/>
      <c r="BC62" s="127"/>
      <c r="BD62" s="128"/>
      <c r="BE62" s="128"/>
      <c r="BF62" s="128"/>
      <c r="BG62" s="128"/>
      <c r="BH62" s="128"/>
      <c r="BI62" s="128"/>
      <c r="BJ62" s="128"/>
      <c r="BK62" s="129"/>
      <c r="BL62" s="127"/>
      <c r="BM62" s="128"/>
      <c r="BN62" s="128"/>
      <c r="BO62" s="128"/>
      <c r="BP62" s="128"/>
      <c r="BQ62" s="128"/>
      <c r="BR62" s="128"/>
      <c r="BS62" s="128"/>
      <c r="BT62" s="129"/>
      <c r="BU62" s="127"/>
      <c r="BV62" s="128"/>
      <c r="BW62" s="128"/>
      <c r="BX62" s="128"/>
      <c r="BY62" s="128"/>
      <c r="BZ62" s="128"/>
      <c r="CA62" s="128"/>
      <c r="CB62" s="129"/>
    </row>
    <row r="63" spans="1:80" ht="12.75" customHeight="1">
      <c r="A63" s="197" t="s">
        <v>133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9"/>
      <c r="AK63" s="127"/>
      <c r="AL63" s="128"/>
      <c r="AM63" s="128"/>
      <c r="AN63" s="128"/>
      <c r="AO63" s="128"/>
      <c r="AP63" s="128"/>
      <c r="AQ63" s="128"/>
      <c r="AR63" s="128"/>
      <c r="AS63" s="129"/>
      <c r="AT63" s="127"/>
      <c r="AU63" s="128"/>
      <c r="AV63" s="128"/>
      <c r="AW63" s="128"/>
      <c r="AX63" s="128"/>
      <c r="AY63" s="128"/>
      <c r="AZ63" s="128"/>
      <c r="BA63" s="128"/>
      <c r="BB63" s="129"/>
      <c r="BC63" s="127"/>
      <c r="BD63" s="128"/>
      <c r="BE63" s="128"/>
      <c r="BF63" s="128"/>
      <c r="BG63" s="128"/>
      <c r="BH63" s="128"/>
      <c r="BI63" s="128"/>
      <c r="BJ63" s="128"/>
      <c r="BK63" s="129"/>
      <c r="BL63" s="127"/>
      <c r="BM63" s="128"/>
      <c r="BN63" s="128"/>
      <c r="BO63" s="128"/>
      <c r="BP63" s="128"/>
      <c r="BQ63" s="128"/>
      <c r="BR63" s="128"/>
      <c r="BS63" s="128"/>
      <c r="BT63" s="129"/>
      <c r="BU63" s="127"/>
      <c r="BV63" s="128"/>
      <c r="BW63" s="128"/>
      <c r="BX63" s="128"/>
      <c r="BY63" s="128"/>
      <c r="BZ63" s="128"/>
      <c r="CA63" s="128"/>
      <c r="CB63" s="129"/>
    </row>
    <row r="64" spans="1:80" ht="12.75" customHeight="1">
      <c r="A64" s="197" t="s">
        <v>134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9"/>
      <c r="AK64" s="127"/>
      <c r="AL64" s="128"/>
      <c r="AM64" s="128"/>
      <c r="AN64" s="128"/>
      <c r="AO64" s="128"/>
      <c r="AP64" s="128"/>
      <c r="AQ64" s="128"/>
      <c r="AR64" s="128"/>
      <c r="AS64" s="129"/>
      <c r="AT64" s="127"/>
      <c r="AU64" s="128"/>
      <c r="AV64" s="128"/>
      <c r="AW64" s="128"/>
      <c r="AX64" s="128"/>
      <c r="AY64" s="128"/>
      <c r="AZ64" s="128"/>
      <c r="BA64" s="128"/>
      <c r="BB64" s="129"/>
      <c r="BC64" s="127"/>
      <c r="BD64" s="128"/>
      <c r="BE64" s="128"/>
      <c r="BF64" s="128"/>
      <c r="BG64" s="128"/>
      <c r="BH64" s="128"/>
      <c r="BI64" s="128"/>
      <c r="BJ64" s="128"/>
      <c r="BK64" s="129"/>
      <c r="BL64" s="127"/>
      <c r="BM64" s="128"/>
      <c r="BN64" s="128"/>
      <c r="BO64" s="128"/>
      <c r="BP64" s="128"/>
      <c r="BQ64" s="128"/>
      <c r="BR64" s="128"/>
      <c r="BS64" s="128"/>
      <c r="BT64" s="129"/>
      <c r="BU64" s="127"/>
      <c r="BV64" s="128"/>
      <c r="BW64" s="128"/>
      <c r="BX64" s="128"/>
      <c r="BY64" s="128"/>
      <c r="BZ64" s="128"/>
      <c r="CA64" s="128"/>
      <c r="CB64" s="129"/>
    </row>
    <row r="65" spans="1:80" ht="12.75" customHeight="1">
      <c r="A65" s="197" t="s">
        <v>135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9"/>
      <c r="AK65" s="127"/>
      <c r="AL65" s="128"/>
      <c r="AM65" s="128"/>
      <c r="AN65" s="128"/>
      <c r="AO65" s="128"/>
      <c r="AP65" s="128"/>
      <c r="AQ65" s="128"/>
      <c r="AR65" s="128"/>
      <c r="AS65" s="129"/>
      <c r="AT65" s="127"/>
      <c r="AU65" s="128"/>
      <c r="AV65" s="128"/>
      <c r="AW65" s="128"/>
      <c r="AX65" s="128"/>
      <c r="AY65" s="128"/>
      <c r="AZ65" s="128"/>
      <c r="BA65" s="128"/>
      <c r="BB65" s="129"/>
      <c r="BC65" s="127"/>
      <c r="BD65" s="128"/>
      <c r="BE65" s="128"/>
      <c r="BF65" s="128"/>
      <c r="BG65" s="128"/>
      <c r="BH65" s="128"/>
      <c r="BI65" s="128"/>
      <c r="BJ65" s="128"/>
      <c r="BK65" s="129"/>
      <c r="BL65" s="127"/>
      <c r="BM65" s="128"/>
      <c r="BN65" s="128"/>
      <c r="BO65" s="128"/>
      <c r="BP65" s="128"/>
      <c r="BQ65" s="128"/>
      <c r="BR65" s="128"/>
      <c r="BS65" s="128"/>
      <c r="BT65" s="129"/>
      <c r="BU65" s="127"/>
      <c r="BV65" s="128"/>
      <c r="BW65" s="128"/>
      <c r="BX65" s="128"/>
      <c r="BY65" s="128"/>
      <c r="BZ65" s="128"/>
      <c r="CA65" s="128"/>
      <c r="CB65" s="129"/>
    </row>
    <row r="66" spans="1:80" ht="12.75" customHeight="1">
      <c r="A66" s="200" t="s">
        <v>136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2"/>
      <c r="AK66" s="130"/>
      <c r="AL66" s="131"/>
      <c r="AM66" s="131"/>
      <c r="AN66" s="131"/>
      <c r="AO66" s="131"/>
      <c r="AP66" s="131"/>
      <c r="AQ66" s="131"/>
      <c r="AR66" s="131"/>
      <c r="AS66" s="132"/>
      <c r="AT66" s="130"/>
      <c r="AU66" s="131"/>
      <c r="AV66" s="131"/>
      <c r="AW66" s="131"/>
      <c r="AX66" s="131"/>
      <c r="AY66" s="131"/>
      <c r="AZ66" s="131"/>
      <c r="BA66" s="131"/>
      <c r="BB66" s="132"/>
      <c r="BC66" s="130"/>
      <c r="BD66" s="131"/>
      <c r="BE66" s="131"/>
      <c r="BF66" s="131"/>
      <c r="BG66" s="131"/>
      <c r="BH66" s="131"/>
      <c r="BI66" s="131"/>
      <c r="BJ66" s="131"/>
      <c r="BK66" s="132"/>
      <c r="BL66" s="130"/>
      <c r="BM66" s="131"/>
      <c r="BN66" s="131"/>
      <c r="BO66" s="131"/>
      <c r="BP66" s="131"/>
      <c r="BQ66" s="131"/>
      <c r="BR66" s="131"/>
      <c r="BS66" s="131"/>
      <c r="BT66" s="132"/>
      <c r="BU66" s="130"/>
      <c r="BV66" s="131"/>
      <c r="BW66" s="131"/>
      <c r="BX66" s="131"/>
      <c r="BY66" s="131"/>
      <c r="BZ66" s="131"/>
      <c r="CA66" s="131"/>
      <c r="CB66" s="132"/>
    </row>
    <row r="67" spans="1:80" ht="12.75" customHeight="1">
      <c r="A67" s="204" t="s">
        <v>137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6"/>
      <c r="AK67" s="124">
        <v>0</v>
      </c>
      <c r="AL67" s="125"/>
      <c r="AM67" s="125"/>
      <c r="AN67" s="125"/>
      <c r="AO67" s="125"/>
      <c r="AP67" s="125"/>
      <c r="AQ67" s="125"/>
      <c r="AR67" s="125"/>
      <c r="AS67" s="126"/>
      <c r="AT67" s="124">
        <v>0</v>
      </c>
      <c r="AU67" s="125"/>
      <c r="AV67" s="125"/>
      <c r="AW67" s="125"/>
      <c r="AX67" s="125"/>
      <c r="AY67" s="125"/>
      <c r="AZ67" s="125"/>
      <c r="BA67" s="125"/>
      <c r="BB67" s="126"/>
      <c r="BC67" s="124">
        <v>100</v>
      </c>
      <c r="BD67" s="125"/>
      <c r="BE67" s="125"/>
      <c r="BF67" s="125"/>
      <c r="BG67" s="125"/>
      <c r="BH67" s="125"/>
      <c r="BI67" s="125"/>
      <c r="BJ67" s="125"/>
      <c r="BK67" s="126"/>
      <c r="BL67" s="124" t="s">
        <v>138</v>
      </c>
      <c r="BM67" s="125"/>
      <c r="BN67" s="125"/>
      <c r="BO67" s="125"/>
      <c r="BP67" s="125"/>
      <c r="BQ67" s="125"/>
      <c r="BR67" s="125"/>
      <c r="BS67" s="125"/>
      <c r="BT67" s="126"/>
      <c r="BU67" s="124">
        <f>BU70/1</f>
        <v>2</v>
      </c>
      <c r="BV67" s="125"/>
      <c r="BW67" s="125"/>
      <c r="BX67" s="125"/>
      <c r="BY67" s="125"/>
      <c r="BZ67" s="125"/>
      <c r="CA67" s="125"/>
      <c r="CB67" s="126"/>
    </row>
    <row r="68" spans="1:80" ht="12.75" customHeight="1">
      <c r="A68" s="197" t="s">
        <v>139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9"/>
      <c r="AK68" s="127"/>
      <c r="AL68" s="128"/>
      <c r="AM68" s="128"/>
      <c r="AN68" s="128"/>
      <c r="AO68" s="128"/>
      <c r="AP68" s="128"/>
      <c r="AQ68" s="128"/>
      <c r="AR68" s="128"/>
      <c r="AS68" s="129"/>
      <c r="AT68" s="127"/>
      <c r="AU68" s="128"/>
      <c r="AV68" s="128"/>
      <c r="AW68" s="128"/>
      <c r="AX68" s="128"/>
      <c r="AY68" s="128"/>
      <c r="AZ68" s="128"/>
      <c r="BA68" s="128"/>
      <c r="BB68" s="129"/>
      <c r="BC68" s="127"/>
      <c r="BD68" s="128"/>
      <c r="BE68" s="128"/>
      <c r="BF68" s="128"/>
      <c r="BG68" s="128"/>
      <c r="BH68" s="128"/>
      <c r="BI68" s="128"/>
      <c r="BJ68" s="128"/>
      <c r="BK68" s="129"/>
      <c r="BL68" s="127"/>
      <c r="BM68" s="128"/>
      <c r="BN68" s="128"/>
      <c r="BO68" s="128"/>
      <c r="BP68" s="128"/>
      <c r="BQ68" s="128"/>
      <c r="BR68" s="128"/>
      <c r="BS68" s="128"/>
      <c r="BT68" s="129"/>
      <c r="BU68" s="127"/>
      <c r="BV68" s="128"/>
      <c r="BW68" s="128"/>
      <c r="BX68" s="128"/>
      <c r="BY68" s="128"/>
      <c r="BZ68" s="128"/>
      <c r="CA68" s="128"/>
      <c r="CB68" s="129"/>
    </row>
    <row r="69" spans="1:80" ht="12.75" customHeight="1">
      <c r="A69" s="200" t="s">
        <v>140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2"/>
      <c r="AK69" s="130"/>
      <c r="AL69" s="131"/>
      <c r="AM69" s="131"/>
      <c r="AN69" s="131"/>
      <c r="AO69" s="131"/>
      <c r="AP69" s="131"/>
      <c r="AQ69" s="131"/>
      <c r="AR69" s="131"/>
      <c r="AS69" s="132"/>
      <c r="AT69" s="130"/>
      <c r="AU69" s="131"/>
      <c r="AV69" s="131"/>
      <c r="AW69" s="131"/>
      <c r="AX69" s="131"/>
      <c r="AY69" s="131"/>
      <c r="AZ69" s="131"/>
      <c r="BA69" s="131"/>
      <c r="BB69" s="132"/>
      <c r="BC69" s="130"/>
      <c r="BD69" s="131"/>
      <c r="BE69" s="131"/>
      <c r="BF69" s="131"/>
      <c r="BG69" s="131"/>
      <c r="BH69" s="131"/>
      <c r="BI69" s="131"/>
      <c r="BJ69" s="131"/>
      <c r="BK69" s="132"/>
      <c r="BL69" s="130"/>
      <c r="BM69" s="131"/>
      <c r="BN69" s="131"/>
      <c r="BO69" s="131"/>
      <c r="BP69" s="131"/>
      <c r="BQ69" s="131"/>
      <c r="BR69" s="131"/>
      <c r="BS69" s="131"/>
      <c r="BT69" s="132"/>
      <c r="BU69" s="130"/>
      <c r="BV69" s="131"/>
      <c r="BW69" s="131"/>
      <c r="BX69" s="131"/>
      <c r="BY69" s="131"/>
      <c r="BZ69" s="131"/>
      <c r="CA69" s="131"/>
      <c r="CB69" s="132"/>
    </row>
    <row r="70" spans="1:80" ht="12.75" customHeight="1">
      <c r="A70" s="204" t="s">
        <v>141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6"/>
      <c r="AK70" s="124">
        <v>0</v>
      </c>
      <c r="AL70" s="125"/>
      <c r="AM70" s="125"/>
      <c r="AN70" s="125"/>
      <c r="AO70" s="125"/>
      <c r="AP70" s="125"/>
      <c r="AQ70" s="125"/>
      <c r="AR70" s="125"/>
      <c r="AS70" s="126"/>
      <c r="AT70" s="124">
        <v>0</v>
      </c>
      <c r="AU70" s="125"/>
      <c r="AV70" s="125"/>
      <c r="AW70" s="125"/>
      <c r="AX70" s="125"/>
      <c r="AY70" s="125"/>
      <c r="AZ70" s="125"/>
      <c r="BA70" s="125"/>
      <c r="BB70" s="126"/>
      <c r="BC70" s="124">
        <v>100</v>
      </c>
      <c r="BD70" s="125"/>
      <c r="BE70" s="125"/>
      <c r="BF70" s="125"/>
      <c r="BG70" s="125"/>
      <c r="BH70" s="125"/>
      <c r="BI70" s="125"/>
      <c r="BJ70" s="125"/>
      <c r="BK70" s="126"/>
      <c r="BL70" s="124"/>
      <c r="BM70" s="125"/>
      <c r="BN70" s="125"/>
      <c r="BO70" s="125"/>
      <c r="BP70" s="125"/>
      <c r="BQ70" s="125"/>
      <c r="BR70" s="125"/>
      <c r="BS70" s="125"/>
      <c r="BT70" s="126"/>
      <c r="BU70" s="124">
        <v>2</v>
      </c>
      <c r="BV70" s="125"/>
      <c r="BW70" s="125"/>
      <c r="BX70" s="125"/>
      <c r="BY70" s="125"/>
      <c r="BZ70" s="125"/>
      <c r="CA70" s="125"/>
      <c r="CB70" s="126"/>
    </row>
    <row r="71" spans="1:80" ht="12.75" customHeight="1">
      <c r="A71" s="197" t="s">
        <v>142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9"/>
      <c r="AK71" s="127"/>
      <c r="AL71" s="128"/>
      <c r="AM71" s="128"/>
      <c r="AN71" s="128"/>
      <c r="AO71" s="128"/>
      <c r="AP71" s="128"/>
      <c r="AQ71" s="128"/>
      <c r="AR71" s="128"/>
      <c r="AS71" s="129"/>
      <c r="AT71" s="127"/>
      <c r="AU71" s="128"/>
      <c r="AV71" s="128"/>
      <c r="AW71" s="128"/>
      <c r="AX71" s="128"/>
      <c r="AY71" s="128"/>
      <c r="AZ71" s="128"/>
      <c r="BA71" s="128"/>
      <c r="BB71" s="129"/>
      <c r="BC71" s="127"/>
      <c r="BD71" s="128"/>
      <c r="BE71" s="128"/>
      <c r="BF71" s="128"/>
      <c r="BG71" s="128"/>
      <c r="BH71" s="128"/>
      <c r="BI71" s="128"/>
      <c r="BJ71" s="128"/>
      <c r="BK71" s="129"/>
      <c r="BL71" s="127"/>
      <c r="BM71" s="128"/>
      <c r="BN71" s="128"/>
      <c r="BO71" s="128"/>
      <c r="BP71" s="128"/>
      <c r="BQ71" s="128"/>
      <c r="BR71" s="128"/>
      <c r="BS71" s="128"/>
      <c r="BT71" s="129"/>
      <c r="BU71" s="127"/>
      <c r="BV71" s="128"/>
      <c r="BW71" s="128"/>
      <c r="BX71" s="128"/>
      <c r="BY71" s="128"/>
      <c r="BZ71" s="128"/>
      <c r="CA71" s="128"/>
      <c r="CB71" s="129"/>
    </row>
    <row r="72" spans="1:80" ht="12.75" customHeight="1">
      <c r="A72" s="197" t="s">
        <v>143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9"/>
      <c r="AK72" s="127"/>
      <c r="AL72" s="128"/>
      <c r="AM72" s="128"/>
      <c r="AN72" s="128"/>
      <c r="AO72" s="128"/>
      <c r="AP72" s="128"/>
      <c r="AQ72" s="128"/>
      <c r="AR72" s="128"/>
      <c r="AS72" s="129"/>
      <c r="AT72" s="127"/>
      <c r="AU72" s="128"/>
      <c r="AV72" s="128"/>
      <c r="AW72" s="128"/>
      <c r="AX72" s="128"/>
      <c r="AY72" s="128"/>
      <c r="AZ72" s="128"/>
      <c r="BA72" s="128"/>
      <c r="BB72" s="129"/>
      <c r="BC72" s="127"/>
      <c r="BD72" s="128"/>
      <c r="BE72" s="128"/>
      <c r="BF72" s="128"/>
      <c r="BG72" s="128"/>
      <c r="BH72" s="128"/>
      <c r="BI72" s="128"/>
      <c r="BJ72" s="128"/>
      <c r="BK72" s="129"/>
      <c r="BL72" s="127"/>
      <c r="BM72" s="128"/>
      <c r="BN72" s="128"/>
      <c r="BO72" s="128"/>
      <c r="BP72" s="128"/>
      <c r="BQ72" s="128"/>
      <c r="BR72" s="128"/>
      <c r="BS72" s="128"/>
      <c r="BT72" s="129"/>
      <c r="BU72" s="127"/>
      <c r="BV72" s="128"/>
      <c r="BW72" s="128"/>
      <c r="BX72" s="128"/>
      <c r="BY72" s="128"/>
      <c r="BZ72" s="128"/>
      <c r="CA72" s="128"/>
      <c r="CB72" s="129"/>
    </row>
    <row r="73" spans="1:80" ht="12.75" customHeight="1">
      <c r="A73" s="197" t="s">
        <v>144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9"/>
      <c r="AK73" s="127"/>
      <c r="AL73" s="128"/>
      <c r="AM73" s="128"/>
      <c r="AN73" s="128"/>
      <c r="AO73" s="128"/>
      <c r="AP73" s="128"/>
      <c r="AQ73" s="128"/>
      <c r="AR73" s="128"/>
      <c r="AS73" s="129"/>
      <c r="AT73" s="127"/>
      <c r="AU73" s="128"/>
      <c r="AV73" s="128"/>
      <c r="AW73" s="128"/>
      <c r="AX73" s="128"/>
      <c r="AY73" s="128"/>
      <c r="AZ73" s="128"/>
      <c r="BA73" s="128"/>
      <c r="BB73" s="129"/>
      <c r="BC73" s="127"/>
      <c r="BD73" s="128"/>
      <c r="BE73" s="128"/>
      <c r="BF73" s="128"/>
      <c r="BG73" s="128"/>
      <c r="BH73" s="128"/>
      <c r="BI73" s="128"/>
      <c r="BJ73" s="128"/>
      <c r="BK73" s="129"/>
      <c r="BL73" s="127"/>
      <c r="BM73" s="128"/>
      <c r="BN73" s="128"/>
      <c r="BO73" s="128"/>
      <c r="BP73" s="128"/>
      <c r="BQ73" s="128"/>
      <c r="BR73" s="128"/>
      <c r="BS73" s="128"/>
      <c r="BT73" s="129"/>
      <c r="BU73" s="127"/>
      <c r="BV73" s="128"/>
      <c r="BW73" s="128"/>
      <c r="BX73" s="128"/>
      <c r="BY73" s="128"/>
      <c r="BZ73" s="128"/>
      <c r="CA73" s="128"/>
      <c r="CB73" s="129"/>
    </row>
    <row r="74" spans="1:80" ht="12.75" customHeight="1">
      <c r="A74" s="197" t="s">
        <v>145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9"/>
      <c r="AK74" s="127"/>
      <c r="AL74" s="128"/>
      <c r="AM74" s="128"/>
      <c r="AN74" s="128"/>
      <c r="AO74" s="128"/>
      <c r="AP74" s="128"/>
      <c r="AQ74" s="128"/>
      <c r="AR74" s="128"/>
      <c r="AS74" s="129"/>
      <c r="AT74" s="127"/>
      <c r="AU74" s="128"/>
      <c r="AV74" s="128"/>
      <c r="AW74" s="128"/>
      <c r="AX74" s="128"/>
      <c r="AY74" s="128"/>
      <c r="AZ74" s="128"/>
      <c r="BA74" s="128"/>
      <c r="BB74" s="129"/>
      <c r="BC74" s="127"/>
      <c r="BD74" s="128"/>
      <c r="BE74" s="128"/>
      <c r="BF74" s="128"/>
      <c r="BG74" s="128"/>
      <c r="BH74" s="128"/>
      <c r="BI74" s="128"/>
      <c r="BJ74" s="128"/>
      <c r="BK74" s="129"/>
      <c r="BL74" s="127"/>
      <c r="BM74" s="128"/>
      <c r="BN74" s="128"/>
      <c r="BO74" s="128"/>
      <c r="BP74" s="128"/>
      <c r="BQ74" s="128"/>
      <c r="BR74" s="128"/>
      <c r="BS74" s="128"/>
      <c r="BT74" s="129"/>
      <c r="BU74" s="127"/>
      <c r="BV74" s="128"/>
      <c r="BW74" s="128"/>
      <c r="BX74" s="128"/>
      <c r="BY74" s="128"/>
      <c r="BZ74" s="128"/>
      <c r="CA74" s="128"/>
      <c r="CB74" s="129"/>
    </row>
    <row r="75" spans="1:80" ht="12.75" customHeight="1">
      <c r="A75" s="200" t="s">
        <v>146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2"/>
      <c r="AK75" s="130"/>
      <c r="AL75" s="131"/>
      <c r="AM75" s="131"/>
      <c r="AN75" s="131"/>
      <c r="AO75" s="131"/>
      <c r="AP75" s="131"/>
      <c r="AQ75" s="131"/>
      <c r="AR75" s="131"/>
      <c r="AS75" s="132"/>
      <c r="AT75" s="130"/>
      <c r="AU75" s="131"/>
      <c r="AV75" s="131"/>
      <c r="AW75" s="131"/>
      <c r="AX75" s="131"/>
      <c r="AY75" s="131"/>
      <c r="AZ75" s="131"/>
      <c r="BA75" s="131"/>
      <c r="BB75" s="132"/>
      <c r="BC75" s="130"/>
      <c r="BD75" s="131"/>
      <c r="BE75" s="131"/>
      <c r="BF75" s="131"/>
      <c r="BG75" s="131"/>
      <c r="BH75" s="131"/>
      <c r="BI75" s="131"/>
      <c r="BJ75" s="131"/>
      <c r="BK75" s="132"/>
      <c r="BL75" s="130"/>
      <c r="BM75" s="131"/>
      <c r="BN75" s="131"/>
      <c r="BO75" s="131"/>
      <c r="BP75" s="131"/>
      <c r="BQ75" s="131"/>
      <c r="BR75" s="131"/>
      <c r="BS75" s="131"/>
      <c r="BT75" s="132"/>
      <c r="BU75" s="130"/>
      <c r="BV75" s="131"/>
      <c r="BW75" s="131"/>
      <c r="BX75" s="131"/>
      <c r="BY75" s="131"/>
      <c r="BZ75" s="131"/>
      <c r="CA75" s="131"/>
      <c r="CB75" s="132"/>
    </row>
    <row r="76" spans="1:80" ht="12.75" customHeight="1">
      <c r="A76" s="204" t="s">
        <v>147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6"/>
      <c r="AK76" s="124" t="s">
        <v>57</v>
      </c>
      <c r="AL76" s="125"/>
      <c r="AM76" s="125"/>
      <c r="AN76" s="125"/>
      <c r="AO76" s="125"/>
      <c r="AP76" s="125"/>
      <c r="AQ76" s="125"/>
      <c r="AR76" s="125"/>
      <c r="AS76" s="126"/>
      <c r="AT76" s="124" t="s">
        <v>57</v>
      </c>
      <c r="AU76" s="125"/>
      <c r="AV76" s="125"/>
      <c r="AW76" s="125"/>
      <c r="AX76" s="125"/>
      <c r="AY76" s="125"/>
      <c r="AZ76" s="125"/>
      <c r="BA76" s="125"/>
      <c r="BB76" s="126"/>
      <c r="BC76" s="124" t="s">
        <v>57</v>
      </c>
      <c r="BD76" s="125"/>
      <c r="BE76" s="125"/>
      <c r="BF76" s="125"/>
      <c r="BG76" s="125"/>
      <c r="BH76" s="125"/>
      <c r="BI76" s="125"/>
      <c r="BJ76" s="125"/>
      <c r="BK76" s="126"/>
      <c r="BL76" s="124" t="s">
        <v>57</v>
      </c>
      <c r="BM76" s="125"/>
      <c r="BN76" s="125"/>
      <c r="BO76" s="125"/>
      <c r="BP76" s="125"/>
      <c r="BQ76" s="125"/>
      <c r="BR76" s="125"/>
      <c r="BS76" s="125"/>
      <c r="BT76" s="126"/>
      <c r="BU76" s="124">
        <f>(BU81+BU86)/2</f>
        <v>2</v>
      </c>
      <c r="BV76" s="125"/>
      <c r="BW76" s="125"/>
      <c r="BX76" s="125"/>
      <c r="BY76" s="125"/>
      <c r="BZ76" s="125"/>
      <c r="CA76" s="125"/>
      <c r="CB76" s="126"/>
    </row>
    <row r="77" spans="1:80" ht="12.75" customHeight="1">
      <c r="A77" s="197" t="s">
        <v>148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9"/>
      <c r="AK77" s="127"/>
      <c r="AL77" s="128"/>
      <c r="AM77" s="128"/>
      <c r="AN77" s="128"/>
      <c r="AO77" s="128"/>
      <c r="AP77" s="128"/>
      <c r="AQ77" s="128"/>
      <c r="AR77" s="128"/>
      <c r="AS77" s="129"/>
      <c r="AT77" s="127"/>
      <c r="AU77" s="128"/>
      <c r="AV77" s="128"/>
      <c r="AW77" s="128"/>
      <c r="AX77" s="128"/>
      <c r="AY77" s="128"/>
      <c r="AZ77" s="128"/>
      <c r="BA77" s="128"/>
      <c r="BB77" s="129"/>
      <c r="BC77" s="127"/>
      <c r="BD77" s="128"/>
      <c r="BE77" s="128"/>
      <c r="BF77" s="128"/>
      <c r="BG77" s="128"/>
      <c r="BH77" s="128"/>
      <c r="BI77" s="128"/>
      <c r="BJ77" s="128"/>
      <c r="BK77" s="129"/>
      <c r="BL77" s="127"/>
      <c r="BM77" s="128"/>
      <c r="BN77" s="128"/>
      <c r="BO77" s="128"/>
      <c r="BP77" s="128"/>
      <c r="BQ77" s="128"/>
      <c r="BR77" s="128"/>
      <c r="BS77" s="128"/>
      <c r="BT77" s="129"/>
      <c r="BU77" s="127"/>
      <c r="BV77" s="128"/>
      <c r="BW77" s="128"/>
      <c r="BX77" s="128"/>
      <c r="BY77" s="128"/>
      <c r="BZ77" s="128"/>
      <c r="CA77" s="128"/>
      <c r="CB77" s="129"/>
    </row>
    <row r="78" spans="1:80" ht="12.75" customHeight="1">
      <c r="A78" s="197" t="s">
        <v>149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9"/>
      <c r="AK78" s="127"/>
      <c r="AL78" s="128"/>
      <c r="AM78" s="128"/>
      <c r="AN78" s="128"/>
      <c r="AO78" s="128"/>
      <c r="AP78" s="128"/>
      <c r="AQ78" s="128"/>
      <c r="AR78" s="128"/>
      <c r="AS78" s="129"/>
      <c r="AT78" s="127"/>
      <c r="AU78" s="128"/>
      <c r="AV78" s="128"/>
      <c r="AW78" s="128"/>
      <c r="AX78" s="128"/>
      <c r="AY78" s="128"/>
      <c r="AZ78" s="128"/>
      <c r="BA78" s="128"/>
      <c r="BB78" s="129"/>
      <c r="BC78" s="127"/>
      <c r="BD78" s="128"/>
      <c r="BE78" s="128"/>
      <c r="BF78" s="128"/>
      <c r="BG78" s="128"/>
      <c r="BH78" s="128"/>
      <c r="BI78" s="128"/>
      <c r="BJ78" s="128"/>
      <c r="BK78" s="129"/>
      <c r="BL78" s="127"/>
      <c r="BM78" s="128"/>
      <c r="BN78" s="128"/>
      <c r="BO78" s="128"/>
      <c r="BP78" s="128"/>
      <c r="BQ78" s="128"/>
      <c r="BR78" s="128"/>
      <c r="BS78" s="128"/>
      <c r="BT78" s="129"/>
      <c r="BU78" s="127"/>
      <c r="BV78" s="128"/>
      <c r="BW78" s="128"/>
      <c r="BX78" s="128"/>
      <c r="BY78" s="128"/>
      <c r="BZ78" s="128"/>
      <c r="CA78" s="128"/>
      <c r="CB78" s="129"/>
    </row>
    <row r="79" spans="1:80" ht="12.75" customHeight="1">
      <c r="A79" s="200" t="s">
        <v>150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2"/>
      <c r="AK79" s="130"/>
      <c r="AL79" s="131"/>
      <c r="AM79" s="131"/>
      <c r="AN79" s="131"/>
      <c r="AO79" s="131"/>
      <c r="AP79" s="131"/>
      <c r="AQ79" s="131"/>
      <c r="AR79" s="131"/>
      <c r="AS79" s="132"/>
      <c r="AT79" s="130"/>
      <c r="AU79" s="131"/>
      <c r="AV79" s="131"/>
      <c r="AW79" s="131"/>
      <c r="AX79" s="131"/>
      <c r="AY79" s="131"/>
      <c r="AZ79" s="131"/>
      <c r="BA79" s="131"/>
      <c r="BB79" s="132"/>
      <c r="BC79" s="130"/>
      <c r="BD79" s="131"/>
      <c r="BE79" s="131"/>
      <c r="BF79" s="131"/>
      <c r="BG79" s="131"/>
      <c r="BH79" s="131"/>
      <c r="BI79" s="131"/>
      <c r="BJ79" s="131"/>
      <c r="BK79" s="132"/>
      <c r="BL79" s="130"/>
      <c r="BM79" s="131"/>
      <c r="BN79" s="131"/>
      <c r="BO79" s="131"/>
      <c r="BP79" s="131"/>
      <c r="BQ79" s="131"/>
      <c r="BR79" s="131"/>
      <c r="BS79" s="131"/>
      <c r="BT79" s="132"/>
      <c r="BU79" s="130"/>
      <c r="BV79" s="131"/>
      <c r="BW79" s="131"/>
      <c r="BX79" s="131"/>
      <c r="BY79" s="131"/>
      <c r="BZ79" s="131"/>
      <c r="CA79" s="131"/>
      <c r="CB79" s="132"/>
    </row>
    <row r="80" spans="1:80" ht="15" customHeight="1">
      <c r="A80" s="203" t="s">
        <v>87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196"/>
      <c r="BM80" s="196"/>
      <c r="BN80" s="196"/>
      <c r="BO80" s="196"/>
      <c r="BP80" s="196"/>
      <c r="BQ80" s="196"/>
      <c r="BR80" s="196"/>
      <c r="BS80" s="196"/>
      <c r="BT80" s="196"/>
      <c r="BU80" s="207"/>
      <c r="BV80" s="207"/>
      <c r="BW80" s="207"/>
      <c r="BX80" s="207"/>
      <c r="BY80" s="207"/>
      <c r="BZ80" s="207"/>
      <c r="CA80" s="207"/>
      <c r="CB80" s="207"/>
    </row>
    <row r="81" spans="1:80" ht="12.75" customHeight="1">
      <c r="A81" s="204" t="s">
        <v>151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6"/>
      <c r="AK81" s="124">
        <v>0</v>
      </c>
      <c r="AL81" s="125"/>
      <c r="AM81" s="125"/>
      <c r="AN81" s="125"/>
      <c r="AO81" s="125"/>
      <c r="AP81" s="125"/>
      <c r="AQ81" s="125"/>
      <c r="AR81" s="125"/>
      <c r="AS81" s="126"/>
      <c r="AT81" s="124">
        <v>0</v>
      </c>
      <c r="AU81" s="125"/>
      <c r="AV81" s="125"/>
      <c r="AW81" s="125"/>
      <c r="AX81" s="125"/>
      <c r="AY81" s="125"/>
      <c r="AZ81" s="125"/>
      <c r="BA81" s="125"/>
      <c r="BB81" s="126"/>
      <c r="BC81" s="124">
        <v>100</v>
      </c>
      <c r="BD81" s="125"/>
      <c r="BE81" s="125"/>
      <c r="BF81" s="125"/>
      <c r="BG81" s="125"/>
      <c r="BH81" s="125"/>
      <c r="BI81" s="125"/>
      <c r="BJ81" s="125"/>
      <c r="BK81" s="126"/>
      <c r="BL81" s="124" t="s">
        <v>138</v>
      </c>
      <c r="BM81" s="125"/>
      <c r="BN81" s="125"/>
      <c r="BO81" s="125"/>
      <c r="BP81" s="125"/>
      <c r="BQ81" s="125"/>
      <c r="BR81" s="125"/>
      <c r="BS81" s="125"/>
      <c r="BT81" s="126"/>
      <c r="BU81" s="124">
        <v>2</v>
      </c>
      <c r="BV81" s="125"/>
      <c r="BW81" s="125"/>
      <c r="BX81" s="125"/>
      <c r="BY81" s="125"/>
      <c r="BZ81" s="125"/>
      <c r="CA81" s="125"/>
      <c r="CB81" s="126"/>
    </row>
    <row r="82" spans="1:80" ht="12.75" customHeight="1">
      <c r="A82" s="197" t="s">
        <v>152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9"/>
      <c r="AK82" s="127"/>
      <c r="AL82" s="128"/>
      <c r="AM82" s="128"/>
      <c r="AN82" s="128"/>
      <c r="AO82" s="128"/>
      <c r="AP82" s="128"/>
      <c r="AQ82" s="128"/>
      <c r="AR82" s="128"/>
      <c r="AS82" s="129"/>
      <c r="AT82" s="127"/>
      <c r="AU82" s="128"/>
      <c r="AV82" s="128"/>
      <c r="AW82" s="128"/>
      <c r="AX82" s="128"/>
      <c r="AY82" s="128"/>
      <c r="AZ82" s="128"/>
      <c r="BA82" s="128"/>
      <c r="BB82" s="129"/>
      <c r="BC82" s="127"/>
      <c r="BD82" s="128"/>
      <c r="BE82" s="128"/>
      <c r="BF82" s="128"/>
      <c r="BG82" s="128"/>
      <c r="BH82" s="128"/>
      <c r="BI82" s="128"/>
      <c r="BJ82" s="128"/>
      <c r="BK82" s="129"/>
      <c r="BL82" s="127"/>
      <c r="BM82" s="128"/>
      <c r="BN82" s="128"/>
      <c r="BO82" s="128"/>
      <c r="BP82" s="128"/>
      <c r="BQ82" s="128"/>
      <c r="BR82" s="128"/>
      <c r="BS82" s="128"/>
      <c r="BT82" s="129"/>
      <c r="BU82" s="127"/>
      <c r="BV82" s="128"/>
      <c r="BW82" s="128"/>
      <c r="BX82" s="128"/>
      <c r="BY82" s="128"/>
      <c r="BZ82" s="128"/>
      <c r="CA82" s="128"/>
      <c r="CB82" s="129"/>
    </row>
    <row r="83" spans="1:80" ht="12.75" customHeight="1">
      <c r="A83" s="197" t="s">
        <v>153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9"/>
      <c r="AK83" s="127"/>
      <c r="AL83" s="128"/>
      <c r="AM83" s="128"/>
      <c r="AN83" s="128"/>
      <c r="AO83" s="128"/>
      <c r="AP83" s="128"/>
      <c r="AQ83" s="128"/>
      <c r="AR83" s="128"/>
      <c r="AS83" s="129"/>
      <c r="AT83" s="127"/>
      <c r="AU83" s="128"/>
      <c r="AV83" s="128"/>
      <c r="AW83" s="128"/>
      <c r="AX83" s="128"/>
      <c r="AY83" s="128"/>
      <c r="AZ83" s="128"/>
      <c r="BA83" s="128"/>
      <c r="BB83" s="129"/>
      <c r="BC83" s="127"/>
      <c r="BD83" s="128"/>
      <c r="BE83" s="128"/>
      <c r="BF83" s="128"/>
      <c r="BG83" s="128"/>
      <c r="BH83" s="128"/>
      <c r="BI83" s="128"/>
      <c r="BJ83" s="128"/>
      <c r="BK83" s="129"/>
      <c r="BL83" s="127"/>
      <c r="BM83" s="128"/>
      <c r="BN83" s="128"/>
      <c r="BO83" s="128"/>
      <c r="BP83" s="128"/>
      <c r="BQ83" s="128"/>
      <c r="BR83" s="128"/>
      <c r="BS83" s="128"/>
      <c r="BT83" s="129"/>
      <c r="BU83" s="127"/>
      <c r="BV83" s="128"/>
      <c r="BW83" s="128"/>
      <c r="BX83" s="128"/>
      <c r="BY83" s="128"/>
      <c r="BZ83" s="128"/>
      <c r="CA83" s="128"/>
      <c r="CB83" s="129"/>
    </row>
    <row r="84" spans="1:80" ht="12.75" customHeight="1">
      <c r="A84" s="197" t="s">
        <v>154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9"/>
      <c r="AK84" s="127"/>
      <c r="AL84" s="128"/>
      <c r="AM84" s="128"/>
      <c r="AN84" s="128"/>
      <c r="AO84" s="128"/>
      <c r="AP84" s="128"/>
      <c r="AQ84" s="128"/>
      <c r="AR84" s="128"/>
      <c r="AS84" s="129"/>
      <c r="AT84" s="127"/>
      <c r="AU84" s="128"/>
      <c r="AV84" s="128"/>
      <c r="AW84" s="128"/>
      <c r="AX84" s="128"/>
      <c r="AY84" s="128"/>
      <c r="AZ84" s="128"/>
      <c r="BA84" s="128"/>
      <c r="BB84" s="129"/>
      <c r="BC84" s="127"/>
      <c r="BD84" s="128"/>
      <c r="BE84" s="128"/>
      <c r="BF84" s="128"/>
      <c r="BG84" s="128"/>
      <c r="BH84" s="128"/>
      <c r="BI84" s="128"/>
      <c r="BJ84" s="128"/>
      <c r="BK84" s="129"/>
      <c r="BL84" s="127"/>
      <c r="BM84" s="128"/>
      <c r="BN84" s="128"/>
      <c r="BO84" s="128"/>
      <c r="BP84" s="128"/>
      <c r="BQ84" s="128"/>
      <c r="BR84" s="128"/>
      <c r="BS84" s="128"/>
      <c r="BT84" s="129"/>
      <c r="BU84" s="127"/>
      <c r="BV84" s="128"/>
      <c r="BW84" s="128"/>
      <c r="BX84" s="128"/>
      <c r="BY84" s="128"/>
      <c r="BZ84" s="128"/>
      <c r="CA84" s="128"/>
      <c r="CB84" s="129"/>
    </row>
    <row r="85" spans="1:80" ht="12.75" customHeight="1">
      <c r="A85" s="200" t="s">
        <v>146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2"/>
      <c r="AK85" s="130"/>
      <c r="AL85" s="131"/>
      <c r="AM85" s="131"/>
      <c r="AN85" s="131"/>
      <c r="AO85" s="131"/>
      <c r="AP85" s="131"/>
      <c r="AQ85" s="131"/>
      <c r="AR85" s="131"/>
      <c r="AS85" s="132"/>
      <c r="AT85" s="130"/>
      <c r="AU85" s="131"/>
      <c r="AV85" s="131"/>
      <c r="AW85" s="131"/>
      <c r="AX85" s="131"/>
      <c r="AY85" s="131"/>
      <c r="AZ85" s="131"/>
      <c r="BA85" s="131"/>
      <c r="BB85" s="132"/>
      <c r="BC85" s="130"/>
      <c r="BD85" s="131"/>
      <c r="BE85" s="131"/>
      <c r="BF85" s="131"/>
      <c r="BG85" s="131"/>
      <c r="BH85" s="131"/>
      <c r="BI85" s="131"/>
      <c r="BJ85" s="131"/>
      <c r="BK85" s="132"/>
      <c r="BL85" s="130"/>
      <c r="BM85" s="131"/>
      <c r="BN85" s="131"/>
      <c r="BO85" s="131"/>
      <c r="BP85" s="131"/>
      <c r="BQ85" s="131"/>
      <c r="BR85" s="131"/>
      <c r="BS85" s="131"/>
      <c r="BT85" s="132"/>
      <c r="BU85" s="130"/>
      <c r="BV85" s="131"/>
      <c r="BW85" s="131"/>
      <c r="BX85" s="131"/>
      <c r="BY85" s="131"/>
      <c r="BZ85" s="131"/>
      <c r="CA85" s="131"/>
      <c r="CB85" s="132"/>
    </row>
    <row r="86" spans="1:80" ht="12.75" customHeight="1">
      <c r="A86" s="204" t="s">
        <v>155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6"/>
      <c r="AK86" s="124">
        <v>0</v>
      </c>
      <c r="AL86" s="125"/>
      <c r="AM86" s="125"/>
      <c r="AN86" s="125"/>
      <c r="AO86" s="125"/>
      <c r="AP86" s="125"/>
      <c r="AQ86" s="125"/>
      <c r="AR86" s="125"/>
      <c r="AS86" s="126"/>
      <c r="AT86" s="124">
        <v>0</v>
      </c>
      <c r="AU86" s="125"/>
      <c r="AV86" s="125"/>
      <c r="AW86" s="125"/>
      <c r="AX86" s="125"/>
      <c r="AY86" s="125"/>
      <c r="AZ86" s="125"/>
      <c r="BA86" s="125"/>
      <c r="BB86" s="126"/>
      <c r="BC86" s="124">
        <v>100</v>
      </c>
      <c r="BD86" s="125"/>
      <c r="BE86" s="125"/>
      <c r="BF86" s="125"/>
      <c r="BG86" s="125"/>
      <c r="BH86" s="125"/>
      <c r="BI86" s="125"/>
      <c r="BJ86" s="125"/>
      <c r="BK86" s="126"/>
      <c r="BL86" s="124" t="s">
        <v>138</v>
      </c>
      <c r="BM86" s="125"/>
      <c r="BN86" s="125"/>
      <c r="BO86" s="125"/>
      <c r="BP86" s="125"/>
      <c r="BQ86" s="125"/>
      <c r="BR86" s="125"/>
      <c r="BS86" s="125"/>
      <c r="BT86" s="126"/>
      <c r="BU86" s="124">
        <v>2</v>
      </c>
      <c r="BV86" s="125"/>
      <c r="BW86" s="125"/>
      <c r="BX86" s="125"/>
      <c r="BY86" s="125"/>
      <c r="BZ86" s="125"/>
      <c r="CA86" s="125"/>
      <c r="CB86" s="126"/>
    </row>
    <row r="87" spans="1:80" ht="12.75" customHeight="1">
      <c r="A87" s="197" t="s">
        <v>156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9"/>
      <c r="AK87" s="127"/>
      <c r="AL87" s="128"/>
      <c r="AM87" s="128"/>
      <c r="AN87" s="128"/>
      <c r="AO87" s="128"/>
      <c r="AP87" s="128"/>
      <c r="AQ87" s="128"/>
      <c r="AR87" s="128"/>
      <c r="AS87" s="129"/>
      <c r="AT87" s="127"/>
      <c r="AU87" s="128"/>
      <c r="AV87" s="128"/>
      <c r="AW87" s="128"/>
      <c r="AX87" s="128"/>
      <c r="AY87" s="128"/>
      <c r="AZ87" s="128"/>
      <c r="BA87" s="128"/>
      <c r="BB87" s="129"/>
      <c r="BC87" s="127"/>
      <c r="BD87" s="128"/>
      <c r="BE87" s="128"/>
      <c r="BF87" s="128"/>
      <c r="BG87" s="128"/>
      <c r="BH87" s="128"/>
      <c r="BI87" s="128"/>
      <c r="BJ87" s="128"/>
      <c r="BK87" s="129"/>
      <c r="BL87" s="127"/>
      <c r="BM87" s="128"/>
      <c r="BN87" s="128"/>
      <c r="BO87" s="128"/>
      <c r="BP87" s="128"/>
      <c r="BQ87" s="128"/>
      <c r="BR87" s="128"/>
      <c r="BS87" s="128"/>
      <c r="BT87" s="129"/>
      <c r="BU87" s="127"/>
      <c r="BV87" s="128"/>
      <c r="BW87" s="128"/>
      <c r="BX87" s="128"/>
      <c r="BY87" s="128"/>
      <c r="BZ87" s="128"/>
      <c r="CA87" s="128"/>
      <c r="CB87" s="129"/>
    </row>
    <row r="88" spans="1:80" ht="12.75" customHeight="1">
      <c r="A88" s="197" t="s">
        <v>157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9"/>
      <c r="AK88" s="127"/>
      <c r="AL88" s="128"/>
      <c r="AM88" s="128"/>
      <c r="AN88" s="128"/>
      <c r="AO88" s="128"/>
      <c r="AP88" s="128"/>
      <c r="AQ88" s="128"/>
      <c r="AR88" s="128"/>
      <c r="AS88" s="129"/>
      <c r="AT88" s="127"/>
      <c r="AU88" s="128"/>
      <c r="AV88" s="128"/>
      <c r="AW88" s="128"/>
      <c r="AX88" s="128"/>
      <c r="AY88" s="128"/>
      <c r="AZ88" s="128"/>
      <c r="BA88" s="128"/>
      <c r="BB88" s="129"/>
      <c r="BC88" s="127"/>
      <c r="BD88" s="128"/>
      <c r="BE88" s="128"/>
      <c r="BF88" s="128"/>
      <c r="BG88" s="128"/>
      <c r="BH88" s="128"/>
      <c r="BI88" s="128"/>
      <c r="BJ88" s="128"/>
      <c r="BK88" s="129"/>
      <c r="BL88" s="127"/>
      <c r="BM88" s="128"/>
      <c r="BN88" s="128"/>
      <c r="BO88" s="128"/>
      <c r="BP88" s="128"/>
      <c r="BQ88" s="128"/>
      <c r="BR88" s="128"/>
      <c r="BS88" s="128"/>
      <c r="BT88" s="129"/>
      <c r="BU88" s="127"/>
      <c r="BV88" s="128"/>
      <c r="BW88" s="128"/>
      <c r="BX88" s="128"/>
      <c r="BY88" s="128"/>
      <c r="BZ88" s="128"/>
      <c r="CA88" s="128"/>
      <c r="CB88" s="129"/>
    </row>
    <row r="89" spans="1:80" ht="12.75" customHeight="1">
      <c r="A89" s="197" t="s">
        <v>158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9"/>
      <c r="AK89" s="127"/>
      <c r="AL89" s="128"/>
      <c r="AM89" s="128"/>
      <c r="AN89" s="128"/>
      <c r="AO89" s="128"/>
      <c r="AP89" s="128"/>
      <c r="AQ89" s="128"/>
      <c r="AR89" s="128"/>
      <c r="AS89" s="129"/>
      <c r="AT89" s="127"/>
      <c r="AU89" s="128"/>
      <c r="AV89" s="128"/>
      <c r="AW89" s="128"/>
      <c r="AX89" s="128"/>
      <c r="AY89" s="128"/>
      <c r="AZ89" s="128"/>
      <c r="BA89" s="128"/>
      <c r="BB89" s="129"/>
      <c r="BC89" s="127"/>
      <c r="BD89" s="128"/>
      <c r="BE89" s="128"/>
      <c r="BF89" s="128"/>
      <c r="BG89" s="128"/>
      <c r="BH89" s="128"/>
      <c r="BI89" s="128"/>
      <c r="BJ89" s="128"/>
      <c r="BK89" s="129"/>
      <c r="BL89" s="127"/>
      <c r="BM89" s="128"/>
      <c r="BN89" s="128"/>
      <c r="BO89" s="128"/>
      <c r="BP89" s="128"/>
      <c r="BQ89" s="128"/>
      <c r="BR89" s="128"/>
      <c r="BS89" s="128"/>
      <c r="BT89" s="129"/>
      <c r="BU89" s="127"/>
      <c r="BV89" s="128"/>
      <c r="BW89" s="128"/>
      <c r="BX89" s="128"/>
      <c r="BY89" s="128"/>
      <c r="BZ89" s="128"/>
      <c r="CA89" s="128"/>
      <c r="CB89" s="129"/>
    </row>
    <row r="90" spans="1:80" ht="12.75" customHeight="1">
      <c r="A90" s="197" t="s">
        <v>159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9"/>
      <c r="AK90" s="127"/>
      <c r="AL90" s="128"/>
      <c r="AM90" s="128"/>
      <c r="AN90" s="128"/>
      <c r="AO90" s="128"/>
      <c r="AP90" s="128"/>
      <c r="AQ90" s="128"/>
      <c r="AR90" s="128"/>
      <c r="AS90" s="129"/>
      <c r="AT90" s="127"/>
      <c r="AU90" s="128"/>
      <c r="AV90" s="128"/>
      <c r="AW90" s="128"/>
      <c r="AX90" s="128"/>
      <c r="AY90" s="128"/>
      <c r="AZ90" s="128"/>
      <c r="BA90" s="128"/>
      <c r="BB90" s="129"/>
      <c r="BC90" s="127"/>
      <c r="BD90" s="128"/>
      <c r="BE90" s="128"/>
      <c r="BF90" s="128"/>
      <c r="BG90" s="128"/>
      <c r="BH90" s="128"/>
      <c r="BI90" s="128"/>
      <c r="BJ90" s="128"/>
      <c r="BK90" s="129"/>
      <c r="BL90" s="127"/>
      <c r="BM90" s="128"/>
      <c r="BN90" s="128"/>
      <c r="BO90" s="128"/>
      <c r="BP90" s="128"/>
      <c r="BQ90" s="128"/>
      <c r="BR90" s="128"/>
      <c r="BS90" s="128"/>
      <c r="BT90" s="129"/>
      <c r="BU90" s="127"/>
      <c r="BV90" s="128"/>
      <c r="BW90" s="128"/>
      <c r="BX90" s="128"/>
      <c r="BY90" s="128"/>
      <c r="BZ90" s="128"/>
      <c r="CA90" s="128"/>
      <c r="CB90" s="129"/>
    </row>
    <row r="91" spans="1:80" ht="12.75" customHeight="1">
      <c r="A91" s="197" t="s">
        <v>160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9"/>
      <c r="AK91" s="127"/>
      <c r="AL91" s="128"/>
      <c r="AM91" s="128"/>
      <c r="AN91" s="128"/>
      <c r="AO91" s="128"/>
      <c r="AP91" s="128"/>
      <c r="AQ91" s="128"/>
      <c r="AR91" s="128"/>
      <c r="AS91" s="129"/>
      <c r="AT91" s="127"/>
      <c r="AU91" s="128"/>
      <c r="AV91" s="128"/>
      <c r="AW91" s="128"/>
      <c r="AX91" s="128"/>
      <c r="AY91" s="128"/>
      <c r="AZ91" s="128"/>
      <c r="BA91" s="128"/>
      <c r="BB91" s="129"/>
      <c r="BC91" s="127"/>
      <c r="BD91" s="128"/>
      <c r="BE91" s="128"/>
      <c r="BF91" s="128"/>
      <c r="BG91" s="128"/>
      <c r="BH91" s="128"/>
      <c r="BI91" s="128"/>
      <c r="BJ91" s="128"/>
      <c r="BK91" s="129"/>
      <c r="BL91" s="127"/>
      <c r="BM91" s="128"/>
      <c r="BN91" s="128"/>
      <c r="BO91" s="128"/>
      <c r="BP91" s="128"/>
      <c r="BQ91" s="128"/>
      <c r="BR91" s="128"/>
      <c r="BS91" s="128"/>
      <c r="BT91" s="129"/>
      <c r="BU91" s="127"/>
      <c r="BV91" s="128"/>
      <c r="BW91" s="128"/>
      <c r="BX91" s="128"/>
      <c r="BY91" s="128"/>
      <c r="BZ91" s="128"/>
      <c r="CA91" s="128"/>
      <c r="CB91" s="129"/>
    </row>
    <row r="92" spans="1:80" ht="12.75" customHeight="1">
      <c r="A92" s="200" t="s">
        <v>146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2"/>
      <c r="AK92" s="130"/>
      <c r="AL92" s="131"/>
      <c r="AM92" s="131"/>
      <c r="AN92" s="131"/>
      <c r="AO92" s="131"/>
      <c r="AP92" s="131"/>
      <c r="AQ92" s="131"/>
      <c r="AR92" s="131"/>
      <c r="AS92" s="132"/>
      <c r="AT92" s="130"/>
      <c r="AU92" s="131"/>
      <c r="AV92" s="131"/>
      <c r="AW92" s="131"/>
      <c r="AX92" s="131"/>
      <c r="AY92" s="131"/>
      <c r="AZ92" s="131"/>
      <c r="BA92" s="131"/>
      <c r="BB92" s="132"/>
      <c r="BC92" s="130"/>
      <c r="BD92" s="131"/>
      <c r="BE92" s="131"/>
      <c r="BF92" s="131"/>
      <c r="BG92" s="131"/>
      <c r="BH92" s="131"/>
      <c r="BI92" s="131"/>
      <c r="BJ92" s="131"/>
      <c r="BK92" s="132"/>
      <c r="BL92" s="130"/>
      <c r="BM92" s="131"/>
      <c r="BN92" s="131"/>
      <c r="BO92" s="131"/>
      <c r="BP92" s="131"/>
      <c r="BQ92" s="131"/>
      <c r="BR92" s="131"/>
      <c r="BS92" s="131"/>
      <c r="BT92" s="132"/>
      <c r="BU92" s="130"/>
      <c r="BV92" s="131"/>
      <c r="BW92" s="131"/>
      <c r="BX92" s="131"/>
      <c r="BY92" s="131"/>
      <c r="BZ92" s="131"/>
      <c r="CA92" s="131"/>
      <c r="CB92" s="132"/>
    </row>
    <row r="93" spans="1:80" ht="15" customHeight="1">
      <c r="A93" s="203" t="s">
        <v>161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196" t="s">
        <v>57</v>
      </c>
      <c r="AL93" s="196"/>
      <c r="AM93" s="196"/>
      <c r="AN93" s="196"/>
      <c r="AO93" s="196"/>
      <c r="AP93" s="196"/>
      <c r="AQ93" s="196"/>
      <c r="AR93" s="196"/>
      <c r="AS93" s="196"/>
      <c r="AT93" s="196" t="s">
        <v>57</v>
      </c>
      <c r="AU93" s="196"/>
      <c r="AV93" s="196"/>
      <c r="AW93" s="196"/>
      <c r="AX93" s="196"/>
      <c r="AY93" s="196"/>
      <c r="AZ93" s="196"/>
      <c r="BA93" s="196"/>
      <c r="BB93" s="196"/>
      <c r="BC93" s="196" t="s">
        <v>57</v>
      </c>
      <c r="BD93" s="196"/>
      <c r="BE93" s="196"/>
      <c r="BF93" s="196"/>
      <c r="BG93" s="196"/>
      <c r="BH93" s="196"/>
      <c r="BI93" s="196"/>
      <c r="BJ93" s="196"/>
      <c r="BK93" s="196"/>
      <c r="BL93" s="196" t="s">
        <v>57</v>
      </c>
      <c r="BM93" s="196"/>
      <c r="BN93" s="196"/>
      <c r="BO93" s="196"/>
      <c r="BP93" s="196"/>
      <c r="BQ93" s="196"/>
      <c r="BR93" s="196"/>
      <c r="BS93" s="196"/>
      <c r="BT93" s="196"/>
      <c r="BU93" s="153">
        <f>(BU13+BU41+BU57+BU61+BU67+BU76)/6</f>
        <v>2</v>
      </c>
      <c r="BV93" s="154"/>
      <c r="BW93" s="154"/>
      <c r="BX93" s="154"/>
      <c r="BY93" s="154"/>
      <c r="BZ93" s="154"/>
      <c r="CA93" s="154"/>
      <c r="CB93" s="155"/>
    </row>
    <row r="97" spans="1:82" ht="15" customHeight="1">
      <c r="A97" s="99" t="s">
        <v>500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 t="s">
        <v>505</v>
      </c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56"/>
      <c r="CD97" s="56"/>
    </row>
    <row r="98" spans="1:82" s="14" customFormat="1" ht="10.5">
      <c r="A98" s="100" t="s">
        <v>502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 t="s">
        <v>503</v>
      </c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 t="s">
        <v>504</v>
      </c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57"/>
      <c r="CD98" s="57"/>
    </row>
    <row r="99" spans="1:8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</row>
    <row r="100" spans="1:8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</row>
    <row r="101" spans="1:8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</row>
    <row r="102" spans="1:8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</row>
  </sheetData>
  <mergeCells count="228">
    <mergeCell ref="A10:AJ10"/>
    <mergeCell ref="AK10:AS10"/>
    <mergeCell ref="AT10:BB10"/>
    <mergeCell ref="BC10:BK10"/>
    <mergeCell ref="BL10:BT10"/>
    <mergeCell ref="BU10:CB10"/>
    <mergeCell ref="A3:CB3"/>
    <mergeCell ref="D5:BY5"/>
    <mergeCell ref="D6:BY6"/>
    <mergeCell ref="A9:AJ9"/>
    <mergeCell ref="AK9:BB9"/>
    <mergeCell ref="BC9:BK9"/>
    <mergeCell ref="BL9:BT9"/>
    <mergeCell ref="BU9:CB9"/>
    <mergeCell ref="A12:AJ12"/>
    <mergeCell ref="AK12:AS12"/>
    <mergeCell ref="AT12:BB12"/>
    <mergeCell ref="BC12:BK12"/>
    <mergeCell ref="BL12:BT12"/>
    <mergeCell ref="BU12:CB12"/>
    <mergeCell ref="A11:AJ11"/>
    <mergeCell ref="AK11:AS11"/>
    <mergeCell ref="AT11:BB11"/>
    <mergeCell ref="BC11:BK11"/>
    <mergeCell ref="BL11:BT11"/>
    <mergeCell ref="BU11:CB11"/>
    <mergeCell ref="A17:AJ17"/>
    <mergeCell ref="AK17:AS17"/>
    <mergeCell ref="AT17:BB17"/>
    <mergeCell ref="BC17:BK17"/>
    <mergeCell ref="BL17:BT17"/>
    <mergeCell ref="BU17:CB17"/>
    <mergeCell ref="A13:AJ13"/>
    <mergeCell ref="AK13:AS16"/>
    <mergeCell ref="AT13:BB16"/>
    <mergeCell ref="BC13:BK16"/>
    <mergeCell ref="BL13:BT16"/>
    <mergeCell ref="BU13:CB16"/>
    <mergeCell ref="A14:AJ14"/>
    <mergeCell ref="A15:AJ15"/>
    <mergeCell ref="A16:AJ16"/>
    <mergeCell ref="A18:AJ18"/>
    <mergeCell ref="AK18:AS21"/>
    <mergeCell ref="AT18:BB21"/>
    <mergeCell ref="BC18:BK21"/>
    <mergeCell ref="BL18:BT21"/>
    <mergeCell ref="BU18:CB21"/>
    <mergeCell ref="A19:AJ19"/>
    <mergeCell ref="A20:AJ20"/>
    <mergeCell ref="A21:AJ21"/>
    <mergeCell ref="A22:AJ22"/>
    <mergeCell ref="AK22:AS26"/>
    <mergeCell ref="AT22:BB26"/>
    <mergeCell ref="BC22:BK26"/>
    <mergeCell ref="BL22:BT26"/>
    <mergeCell ref="BU22:CB26"/>
    <mergeCell ref="A23:AJ23"/>
    <mergeCell ref="A24:AJ24"/>
    <mergeCell ref="A25:AJ25"/>
    <mergeCell ref="A26:AJ26"/>
    <mergeCell ref="A28:AJ28"/>
    <mergeCell ref="AK28:AS29"/>
    <mergeCell ref="AT28:BB29"/>
    <mergeCell ref="BC28:BK29"/>
    <mergeCell ref="BL28:BT29"/>
    <mergeCell ref="BU28:CB29"/>
    <mergeCell ref="A29:AJ29"/>
    <mergeCell ref="A27:AJ27"/>
    <mergeCell ref="AK27:AS27"/>
    <mergeCell ref="AT27:BB27"/>
    <mergeCell ref="BC27:BK27"/>
    <mergeCell ref="BL27:BT27"/>
    <mergeCell ref="BU27:CB27"/>
    <mergeCell ref="A34:AJ34"/>
    <mergeCell ref="AK34:AS36"/>
    <mergeCell ref="AT34:BB36"/>
    <mergeCell ref="BC34:BK36"/>
    <mergeCell ref="BL34:BT36"/>
    <mergeCell ref="BU34:CB36"/>
    <mergeCell ref="A35:AJ35"/>
    <mergeCell ref="A36:AJ36"/>
    <mergeCell ref="A30:AJ30"/>
    <mergeCell ref="AK30:AS33"/>
    <mergeCell ref="AT30:BB33"/>
    <mergeCell ref="BC30:BK33"/>
    <mergeCell ref="BL30:BT33"/>
    <mergeCell ref="BU30:CB33"/>
    <mergeCell ref="A31:AJ31"/>
    <mergeCell ref="A32:AJ32"/>
    <mergeCell ref="A33:AJ33"/>
    <mergeCell ref="A37:AJ37"/>
    <mergeCell ref="AK37:AS40"/>
    <mergeCell ref="AT37:BB40"/>
    <mergeCell ref="BC37:BK40"/>
    <mergeCell ref="BL37:BT40"/>
    <mergeCell ref="BU37:CB40"/>
    <mergeCell ref="A38:AJ38"/>
    <mergeCell ref="A39:AJ39"/>
    <mergeCell ref="A40:AJ40"/>
    <mergeCell ref="A41:AJ41"/>
    <mergeCell ref="AK41:AS44"/>
    <mergeCell ref="AT41:BB44"/>
    <mergeCell ref="BC41:BK44"/>
    <mergeCell ref="BL41:BT44"/>
    <mergeCell ref="BU41:CB44"/>
    <mergeCell ref="A42:AJ42"/>
    <mergeCell ref="A43:AJ43"/>
    <mergeCell ref="A44:AJ44"/>
    <mergeCell ref="A46:AJ46"/>
    <mergeCell ref="AK46:AS48"/>
    <mergeCell ref="AT46:BB48"/>
    <mergeCell ref="BC46:BK48"/>
    <mergeCell ref="BL46:BT48"/>
    <mergeCell ref="BU46:CB48"/>
    <mergeCell ref="A47:AJ47"/>
    <mergeCell ref="A48:AJ48"/>
    <mergeCell ref="A45:AJ45"/>
    <mergeCell ref="AK45:AS45"/>
    <mergeCell ref="AT45:BB45"/>
    <mergeCell ref="BC45:BK45"/>
    <mergeCell ref="BL45:BT45"/>
    <mergeCell ref="BU45:CB45"/>
    <mergeCell ref="A49:AJ49"/>
    <mergeCell ref="AK49:AS52"/>
    <mergeCell ref="AT49:BB52"/>
    <mergeCell ref="BC49:BK52"/>
    <mergeCell ref="BL49:BT52"/>
    <mergeCell ref="BU49:CB52"/>
    <mergeCell ref="A50:AJ50"/>
    <mergeCell ref="A51:AJ51"/>
    <mergeCell ref="A52:AJ52"/>
    <mergeCell ref="A53:AJ53"/>
    <mergeCell ref="AK53:AS56"/>
    <mergeCell ref="AT53:BB56"/>
    <mergeCell ref="BC53:BK56"/>
    <mergeCell ref="BL53:BT56"/>
    <mergeCell ref="BU53:CB56"/>
    <mergeCell ref="A54:AJ54"/>
    <mergeCell ref="A55:AJ55"/>
    <mergeCell ref="A56:AJ56"/>
    <mergeCell ref="A57:AJ57"/>
    <mergeCell ref="AK57:AS60"/>
    <mergeCell ref="AT57:BB60"/>
    <mergeCell ref="BC57:BK60"/>
    <mergeCell ref="BL57:BT60"/>
    <mergeCell ref="BU57:CB60"/>
    <mergeCell ref="A58:AJ58"/>
    <mergeCell ref="A59:AJ59"/>
    <mergeCell ref="A60:AJ60"/>
    <mergeCell ref="A61:AJ61"/>
    <mergeCell ref="AK61:AS66"/>
    <mergeCell ref="AT61:BB66"/>
    <mergeCell ref="BC61:BK66"/>
    <mergeCell ref="BL61:BT66"/>
    <mergeCell ref="BU61:CB66"/>
    <mergeCell ref="A62:AJ62"/>
    <mergeCell ref="A63:AJ63"/>
    <mergeCell ref="A64:AJ64"/>
    <mergeCell ref="A65:AJ65"/>
    <mergeCell ref="A66:AJ66"/>
    <mergeCell ref="A72:AJ72"/>
    <mergeCell ref="A73:AJ73"/>
    <mergeCell ref="A74:AJ74"/>
    <mergeCell ref="A75:AJ75"/>
    <mergeCell ref="A76:AJ76"/>
    <mergeCell ref="AK76:AS79"/>
    <mergeCell ref="BU67:CB69"/>
    <mergeCell ref="A68:AJ68"/>
    <mergeCell ref="A69:AJ69"/>
    <mergeCell ref="A70:AJ70"/>
    <mergeCell ref="AK70:AS75"/>
    <mergeCell ref="AT70:BB75"/>
    <mergeCell ref="BC70:BK75"/>
    <mergeCell ref="BL70:BT75"/>
    <mergeCell ref="BU70:CB75"/>
    <mergeCell ref="A71:AJ71"/>
    <mergeCell ref="A67:AJ67"/>
    <mergeCell ref="AK67:AS69"/>
    <mergeCell ref="AT67:BB69"/>
    <mergeCell ref="BC67:BK69"/>
    <mergeCell ref="BL67:BT69"/>
    <mergeCell ref="A80:AJ80"/>
    <mergeCell ref="AK80:AS80"/>
    <mergeCell ref="AT80:BB80"/>
    <mergeCell ref="BC80:BK80"/>
    <mergeCell ref="BL80:BT80"/>
    <mergeCell ref="BU80:CB80"/>
    <mergeCell ref="AT76:BB79"/>
    <mergeCell ref="BC76:BK79"/>
    <mergeCell ref="BL76:BT79"/>
    <mergeCell ref="BU76:CB79"/>
    <mergeCell ref="A77:AJ77"/>
    <mergeCell ref="A78:AJ78"/>
    <mergeCell ref="A79:AJ79"/>
    <mergeCell ref="A81:AJ81"/>
    <mergeCell ref="AK81:AS85"/>
    <mergeCell ref="AT81:BB85"/>
    <mergeCell ref="BC81:BK85"/>
    <mergeCell ref="BL81:BT85"/>
    <mergeCell ref="BU81:CB85"/>
    <mergeCell ref="A82:AJ82"/>
    <mergeCell ref="A83:AJ83"/>
    <mergeCell ref="A84:AJ84"/>
    <mergeCell ref="A85:AJ85"/>
    <mergeCell ref="A86:AJ86"/>
    <mergeCell ref="AK86:AS92"/>
    <mergeCell ref="AT86:BB92"/>
    <mergeCell ref="BC86:BK92"/>
    <mergeCell ref="BL86:BT92"/>
    <mergeCell ref="BU86:CB92"/>
    <mergeCell ref="A87:AJ87"/>
    <mergeCell ref="A88:AJ88"/>
    <mergeCell ref="A89:AJ89"/>
    <mergeCell ref="A90:AJ90"/>
    <mergeCell ref="BL93:BT93"/>
    <mergeCell ref="BU93:CB93"/>
    <mergeCell ref="A97:AC97"/>
    <mergeCell ref="AD97:BI97"/>
    <mergeCell ref="BJ97:CB97"/>
    <mergeCell ref="A98:AC98"/>
    <mergeCell ref="AD98:BI98"/>
    <mergeCell ref="BJ98:CB98"/>
    <mergeCell ref="A91:AJ91"/>
    <mergeCell ref="A92:AJ92"/>
    <mergeCell ref="A93:AJ93"/>
    <mergeCell ref="AK93:AS93"/>
    <mergeCell ref="AT93:BB93"/>
    <mergeCell ref="BC93:BK93"/>
  </mergeCells>
  <pageMargins left="0.7" right="0.7" top="0.75" bottom="0.75" header="0.3" footer="0.3"/>
  <pageSetup paperSize="9" scale="95" orientation="portrait" r:id="rId1"/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CK83"/>
  <sheetViews>
    <sheetView zoomScaleNormal="100" workbookViewId="0">
      <selection activeCell="CX84" sqref="CX84"/>
    </sheetView>
  </sheetViews>
  <sheetFormatPr defaultColWidth="1.140625" defaultRowHeight="12.75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>
      <c r="A3" s="192" t="s">
        <v>215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5" spans="1:80" ht="15" customHeight="1">
      <c r="D5" s="110" t="s">
        <v>11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</row>
    <row r="6" spans="1:80" s="13" customFormat="1" ht="10.5">
      <c r="D6" s="111" t="s">
        <v>68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</row>
    <row r="9" spans="1:80" ht="12.75" customHeight="1">
      <c r="A9" s="124" t="s">
        <v>164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6"/>
      <c r="AK9" s="196" t="s">
        <v>29</v>
      </c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24" t="s">
        <v>165</v>
      </c>
      <c r="BD9" s="125"/>
      <c r="BE9" s="125"/>
      <c r="BF9" s="125"/>
      <c r="BG9" s="125"/>
      <c r="BH9" s="125"/>
      <c r="BI9" s="125"/>
      <c r="BJ9" s="125"/>
      <c r="BK9" s="126"/>
      <c r="BL9" s="124" t="s">
        <v>71</v>
      </c>
      <c r="BM9" s="125"/>
      <c r="BN9" s="125"/>
      <c r="BO9" s="125"/>
      <c r="BP9" s="125"/>
      <c r="BQ9" s="125"/>
      <c r="BR9" s="125"/>
      <c r="BS9" s="125"/>
      <c r="BT9" s="126"/>
      <c r="BU9" s="124" t="s">
        <v>72</v>
      </c>
      <c r="BV9" s="125"/>
      <c r="BW9" s="125"/>
      <c r="BX9" s="125"/>
      <c r="BY9" s="125"/>
      <c r="BZ9" s="125"/>
      <c r="CA9" s="125"/>
      <c r="CB9" s="126"/>
    </row>
    <row r="10" spans="1:80" ht="12.75" customHeight="1">
      <c r="A10" s="127" t="s">
        <v>73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27" t="s">
        <v>74</v>
      </c>
      <c r="AL10" s="128"/>
      <c r="AM10" s="128"/>
      <c r="AN10" s="128"/>
      <c r="AO10" s="128"/>
      <c r="AP10" s="128"/>
      <c r="AQ10" s="128"/>
      <c r="AR10" s="128"/>
      <c r="AS10" s="129"/>
      <c r="AT10" s="127" t="s">
        <v>75</v>
      </c>
      <c r="AU10" s="128"/>
      <c r="AV10" s="128"/>
      <c r="AW10" s="128"/>
      <c r="AX10" s="128"/>
      <c r="AY10" s="128"/>
      <c r="AZ10" s="128"/>
      <c r="BA10" s="128"/>
      <c r="BB10" s="129"/>
      <c r="BC10" s="127" t="s">
        <v>76</v>
      </c>
      <c r="BD10" s="128"/>
      <c r="BE10" s="128"/>
      <c r="BF10" s="128"/>
      <c r="BG10" s="128"/>
      <c r="BH10" s="128"/>
      <c r="BI10" s="128"/>
      <c r="BJ10" s="128"/>
      <c r="BK10" s="129"/>
      <c r="BL10" s="127" t="s">
        <v>77</v>
      </c>
      <c r="BM10" s="128"/>
      <c r="BN10" s="128"/>
      <c r="BO10" s="128"/>
      <c r="BP10" s="128"/>
      <c r="BQ10" s="128"/>
      <c r="BR10" s="128"/>
      <c r="BS10" s="128"/>
      <c r="BT10" s="129"/>
      <c r="BU10" s="127" t="s">
        <v>78</v>
      </c>
      <c r="BV10" s="128"/>
      <c r="BW10" s="128"/>
      <c r="BX10" s="128"/>
      <c r="BY10" s="128"/>
      <c r="BZ10" s="128"/>
      <c r="CA10" s="128"/>
      <c r="CB10" s="129"/>
    </row>
    <row r="11" spans="1:80" ht="12.75" customHeight="1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9"/>
      <c r="AK11" s="127" t="s">
        <v>79</v>
      </c>
      <c r="AL11" s="128"/>
      <c r="AM11" s="128"/>
      <c r="AN11" s="128"/>
      <c r="AO11" s="128"/>
      <c r="AP11" s="128"/>
      <c r="AQ11" s="128"/>
      <c r="AR11" s="128"/>
      <c r="AS11" s="129"/>
      <c r="AT11" s="127" t="s">
        <v>80</v>
      </c>
      <c r="AU11" s="128"/>
      <c r="AV11" s="128"/>
      <c r="AW11" s="128"/>
      <c r="AX11" s="128"/>
      <c r="AY11" s="128"/>
      <c r="AZ11" s="128"/>
      <c r="BA11" s="128"/>
      <c r="BB11" s="129"/>
      <c r="BC11" s="127"/>
      <c r="BD11" s="128"/>
      <c r="BE11" s="128"/>
      <c r="BF11" s="128"/>
      <c r="BG11" s="128"/>
      <c r="BH11" s="128"/>
      <c r="BI11" s="128"/>
      <c r="BJ11" s="128"/>
      <c r="BK11" s="129"/>
      <c r="BL11" s="127"/>
      <c r="BM11" s="128"/>
      <c r="BN11" s="128"/>
      <c r="BO11" s="128"/>
      <c r="BP11" s="128"/>
      <c r="BQ11" s="128"/>
      <c r="BR11" s="128"/>
      <c r="BS11" s="128"/>
      <c r="BT11" s="129"/>
      <c r="BU11" s="130" t="s">
        <v>81</v>
      </c>
      <c r="BV11" s="131"/>
      <c r="BW11" s="131"/>
      <c r="BX11" s="131"/>
      <c r="BY11" s="131"/>
      <c r="BZ11" s="131"/>
      <c r="CA11" s="131"/>
      <c r="CB11" s="132"/>
    </row>
    <row r="12" spans="1:80">
      <c r="A12" s="140" t="s">
        <v>82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96">
        <v>2</v>
      </c>
      <c r="AL12" s="196"/>
      <c r="AM12" s="196"/>
      <c r="AN12" s="196"/>
      <c r="AO12" s="196"/>
      <c r="AP12" s="196"/>
      <c r="AQ12" s="196"/>
      <c r="AR12" s="196"/>
      <c r="AS12" s="196"/>
      <c r="AT12" s="196">
        <v>3</v>
      </c>
      <c r="AU12" s="196"/>
      <c r="AV12" s="196"/>
      <c r="AW12" s="196"/>
      <c r="AX12" s="196"/>
      <c r="AY12" s="196"/>
      <c r="AZ12" s="196"/>
      <c r="BA12" s="196"/>
      <c r="BB12" s="196"/>
      <c r="BC12" s="196">
        <v>4</v>
      </c>
      <c r="BD12" s="196"/>
      <c r="BE12" s="196"/>
      <c r="BF12" s="196"/>
      <c r="BG12" s="196"/>
      <c r="BH12" s="196"/>
      <c r="BI12" s="196"/>
      <c r="BJ12" s="196"/>
      <c r="BK12" s="196"/>
      <c r="BL12" s="196">
        <v>5</v>
      </c>
      <c r="BM12" s="196"/>
      <c r="BN12" s="196"/>
      <c r="BO12" s="196"/>
      <c r="BP12" s="196"/>
      <c r="BQ12" s="196"/>
      <c r="BR12" s="196"/>
      <c r="BS12" s="196"/>
      <c r="BT12" s="196"/>
      <c r="BU12" s="196">
        <v>6</v>
      </c>
      <c r="BV12" s="196"/>
      <c r="BW12" s="196"/>
      <c r="BX12" s="196"/>
      <c r="BY12" s="196"/>
      <c r="BZ12" s="196"/>
      <c r="CA12" s="196"/>
      <c r="CB12" s="196"/>
    </row>
    <row r="13" spans="1:80" ht="19.5" customHeight="1">
      <c r="A13" s="204" t="s">
        <v>166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6"/>
      <c r="AK13" s="124" t="s">
        <v>57</v>
      </c>
      <c r="AL13" s="125"/>
      <c r="AM13" s="125"/>
      <c r="AN13" s="125"/>
      <c r="AO13" s="125"/>
      <c r="AP13" s="125"/>
      <c r="AQ13" s="125"/>
      <c r="AR13" s="125"/>
      <c r="AS13" s="126"/>
      <c r="AT13" s="124" t="s">
        <v>57</v>
      </c>
      <c r="AU13" s="125"/>
      <c r="AV13" s="125"/>
      <c r="AW13" s="125"/>
      <c r="AX13" s="125"/>
      <c r="AY13" s="125"/>
      <c r="AZ13" s="125"/>
      <c r="BA13" s="125"/>
      <c r="BB13" s="126"/>
      <c r="BC13" s="124" t="s">
        <v>57</v>
      </c>
      <c r="BD13" s="125"/>
      <c r="BE13" s="125"/>
      <c r="BF13" s="125"/>
      <c r="BG13" s="125"/>
      <c r="BH13" s="125"/>
      <c r="BI13" s="125"/>
      <c r="BJ13" s="125"/>
      <c r="BK13" s="126"/>
      <c r="BL13" s="124" t="s">
        <v>57</v>
      </c>
      <c r="BM13" s="125"/>
      <c r="BN13" s="125"/>
      <c r="BO13" s="125"/>
      <c r="BP13" s="125"/>
      <c r="BQ13" s="125"/>
      <c r="BR13" s="125"/>
      <c r="BS13" s="125"/>
      <c r="BT13" s="126"/>
      <c r="BU13" s="124">
        <f>(BU17+BU21+BU29)/3</f>
        <v>0.5</v>
      </c>
      <c r="BV13" s="125"/>
      <c r="BW13" s="125"/>
      <c r="BX13" s="125"/>
      <c r="BY13" s="125"/>
      <c r="BZ13" s="125"/>
      <c r="CA13" s="125"/>
      <c r="CB13" s="126"/>
    </row>
    <row r="14" spans="1:80" ht="19.5" customHeight="1">
      <c r="A14" s="197" t="s">
        <v>167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9"/>
      <c r="AK14" s="127"/>
      <c r="AL14" s="128"/>
      <c r="AM14" s="128"/>
      <c r="AN14" s="128"/>
      <c r="AO14" s="128"/>
      <c r="AP14" s="128"/>
      <c r="AQ14" s="128"/>
      <c r="AR14" s="128"/>
      <c r="AS14" s="129"/>
      <c r="AT14" s="127"/>
      <c r="AU14" s="128"/>
      <c r="AV14" s="128"/>
      <c r="AW14" s="128"/>
      <c r="AX14" s="128"/>
      <c r="AY14" s="128"/>
      <c r="AZ14" s="128"/>
      <c r="BA14" s="128"/>
      <c r="BB14" s="129"/>
      <c r="BC14" s="127"/>
      <c r="BD14" s="128"/>
      <c r="BE14" s="128"/>
      <c r="BF14" s="128"/>
      <c r="BG14" s="128"/>
      <c r="BH14" s="128"/>
      <c r="BI14" s="128"/>
      <c r="BJ14" s="128"/>
      <c r="BK14" s="129"/>
      <c r="BL14" s="127"/>
      <c r="BM14" s="128"/>
      <c r="BN14" s="128"/>
      <c r="BO14" s="128"/>
      <c r="BP14" s="128"/>
      <c r="BQ14" s="128"/>
      <c r="BR14" s="128"/>
      <c r="BS14" s="128"/>
      <c r="BT14" s="129"/>
      <c r="BU14" s="127"/>
      <c r="BV14" s="128"/>
      <c r="BW14" s="128"/>
      <c r="BX14" s="128"/>
      <c r="BY14" s="128"/>
      <c r="BZ14" s="128"/>
      <c r="CA14" s="128"/>
      <c r="CB14" s="129"/>
    </row>
    <row r="15" spans="1:80" ht="19.5" customHeight="1">
      <c r="A15" s="200" t="s">
        <v>168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2"/>
      <c r="AK15" s="130"/>
      <c r="AL15" s="131"/>
      <c r="AM15" s="131"/>
      <c r="AN15" s="131"/>
      <c r="AO15" s="131"/>
      <c r="AP15" s="131"/>
      <c r="AQ15" s="131"/>
      <c r="AR15" s="131"/>
      <c r="AS15" s="132"/>
      <c r="AT15" s="130"/>
      <c r="AU15" s="131"/>
      <c r="AV15" s="131"/>
      <c r="AW15" s="131"/>
      <c r="AX15" s="131"/>
      <c r="AY15" s="131"/>
      <c r="AZ15" s="131"/>
      <c r="BA15" s="131"/>
      <c r="BB15" s="132"/>
      <c r="BC15" s="130"/>
      <c r="BD15" s="131"/>
      <c r="BE15" s="131"/>
      <c r="BF15" s="131"/>
      <c r="BG15" s="131"/>
      <c r="BH15" s="131"/>
      <c r="BI15" s="131"/>
      <c r="BJ15" s="131"/>
      <c r="BK15" s="132"/>
      <c r="BL15" s="130"/>
      <c r="BM15" s="131"/>
      <c r="BN15" s="131"/>
      <c r="BO15" s="131"/>
      <c r="BP15" s="131"/>
      <c r="BQ15" s="131"/>
      <c r="BR15" s="131"/>
      <c r="BS15" s="131"/>
      <c r="BT15" s="132"/>
      <c r="BU15" s="130"/>
      <c r="BV15" s="131"/>
      <c r="BW15" s="131"/>
      <c r="BX15" s="131"/>
      <c r="BY15" s="131"/>
      <c r="BZ15" s="131"/>
      <c r="CA15" s="131"/>
      <c r="CB15" s="132"/>
    </row>
    <row r="16" spans="1:80" ht="19.5" customHeight="1">
      <c r="A16" s="203" t="s">
        <v>87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</row>
    <row r="17" spans="1:80" ht="19.5" customHeight="1">
      <c r="A17" s="204" t="s">
        <v>169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6"/>
      <c r="AK17" s="124">
        <v>0</v>
      </c>
      <c r="AL17" s="125"/>
      <c r="AM17" s="125"/>
      <c r="AN17" s="125"/>
      <c r="AO17" s="125"/>
      <c r="AP17" s="125"/>
      <c r="AQ17" s="125"/>
      <c r="AR17" s="125"/>
      <c r="AS17" s="126"/>
      <c r="AT17" s="124">
        <v>0</v>
      </c>
      <c r="AU17" s="125"/>
      <c r="AV17" s="125"/>
      <c r="AW17" s="125"/>
      <c r="AX17" s="125"/>
      <c r="AY17" s="125"/>
      <c r="AZ17" s="125"/>
      <c r="BA17" s="125"/>
      <c r="BB17" s="126"/>
      <c r="BC17" s="124">
        <v>100</v>
      </c>
      <c r="BD17" s="125"/>
      <c r="BE17" s="125"/>
      <c r="BF17" s="125"/>
      <c r="BG17" s="125"/>
      <c r="BH17" s="125"/>
      <c r="BI17" s="125"/>
      <c r="BJ17" s="125"/>
      <c r="BK17" s="126"/>
      <c r="BL17" s="124" t="s">
        <v>138</v>
      </c>
      <c r="BM17" s="125"/>
      <c r="BN17" s="125"/>
      <c r="BO17" s="125"/>
      <c r="BP17" s="125"/>
      <c r="BQ17" s="125"/>
      <c r="BR17" s="125"/>
      <c r="BS17" s="125"/>
      <c r="BT17" s="126"/>
      <c r="BU17" s="124">
        <v>0.5</v>
      </c>
      <c r="BV17" s="125"/>
      <c r="BW17" s="125"/>
      <c r="BX17" s="125"/>
      <c r="BY17" s="125"/>
      <c r="BZ17" s="125"/>
      <c r="CA17" s="125"/>
      <c r="CB17" s="126"/>
    </row>
    <row r="18" spans="1:80" ht="19.5" customHeight="1">
      <c r="A18" s="197" t="s">
        <v>170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9"/>
      <c r="AK18" s="127"/>
      <c r="AL18" s="128"/>
      <c r="AM18" s="128"/>
      <c r="AN18" s="128"/>
      <c r="AO18" s="128"/>
      <c r="AP18" s="128"/>
      <c r="AQ18" s="128"/>
      <c r="AR18" s="128"/>
      <c r="AS18" s="129"/>
      <c r="AT18" s="127"/>
      <c r="AU18" s="128"/>
      <c r="AV18" s="128"/>
      <c r="AW18" s="128"/>
      <c r="AX18" s="128"/>
      <c r="AY18" s="128"/>
      <c r="AZ18" s="128"/>
      <c r="BA18" s="128"/>
      <c r="BB18" s="129"/>
      <c r="BC18" s="127"/>
      <c r="BD18" s="128"/>
      <c r="BE18" s="128"/>
      <c r="BF18" s="128"/>
      <c r="BG18" s="128"/>
      <c r="BH18" s="128"/>
      <c r="BI18" s="128"/>
      <c r="BJ18" s="128"/>
      <c r="BK18" s="129"/>
      <c r="BL18" s="127"/>
      <c r="BM18" s="128"/>
      <c r="BN18" s="128"/>
      <c r="BO18" s="128"/>
      <c r="BP18" s="128"/>
      <c r="BQ18" s="128"/>
      <c r="BR18" s="128"/>
      <c r="BS18" s="128"/>
      <c r="BT18" s="129"/>
      <c r="BU18" s="127"/>
      <c r="BV18" s="128"/>
      <c r="BW18" s="128"/>
      <c r="BX18" s="128"/>
      <c r="BY18" s="128"/>
      <c r="BZ18" s="128"/>
      <c r="CA18" s="128"/>
      <c r="CB18" s="129"/>
    </row>
    <row r="19" spans="1:80" ht="19.5" customHeight="1">
      <c r="A19" s="197" t="s">
        <v>171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9"/>
      <c r="AK19" s="127"/>
      <c r="AL19" s="128"/>
      <c r="AM19" s="128"/>
      <c r="AN19" s="128"/>
      <c r="AO19" s="128"/>
      <c r="AP19" s="128"/>
      <c r="AQ19" s="128"/>
      <c r="AR19" s="128"/>
      <c r="AS19" s="129"/>
      <c r="AT19" s="127"/>
      <c r="AU19" s="128"/>
      <c r="AV19" s="128"/>
      <c r="AW19" s="128"/>
      <c r="AX19" s="128"/>
      <c r="AY19" s="128"/>
      <c r="AZ19" s="128"/>
      <c r="BA19" s="128"/>
      <c r="BB19" s="129"/>
      <c r="BC19" s="127"/>
      <c r="BD19" s="128"/>
      <c r="BE19" s="128"/>
      <c r="BF19" s="128"/>
      <c r="BG19" s="128"/>
      <c r="BH19" s="128"/>
      <c r="BI19" s="128"/>
      <c r="BJ19" s="128"/>
      <c r="BK19" s="129"/>
      <c r="BL19" s="127"/>
      <c r="BM19" s="128"/>
      <c r="BN19" s="128"/>
      <c r="BO19" s="128"/>
      <c r="BP19" s="128"/>
      <c r="BQ19" s="128"/>
      <c r="BR19" s="128"/>
      <c r="BS19" s="128"/>
      <c r="BT19" s="129"/>
      <c r="BU19" s="127"/>
      <c r="BV19" s="128"/>
      <c r="BW19" s="128"/>
      <c r="BX19" s="128"/>
      <c r="BY19" s="128"/>
      <c r="BZ19" s="128"/>
      <c r="CA19" s="128"/>
      <c r="CB19" s="129"/>
    </row>
    <row r="20" spans="1:80" ht="19.5" customHeight="1">
      <c r="A20" s="200" t="s">
        <v>172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2"/>
      <c r="AK20" s="130"/>
      <c r="AL20" s="131"/>
      <c r="AM20" s="131"/>
      <c r="AN20" s="131"/>
      <c r="AO20" s="131"/>
      <c r="AP20" s="131"/>
      <c r="AQ20" s="131"/>
      <c r="AR20" s="131"/>
      <c r="AS20" s="132"/>
      <c r="AT20" s="130"/>
      <c r="AU20" s="131"/>
      <c r="AV20" s="131"/>
      <c r="AW20" s="131"/>
      <c r="AX20" s="131"/>
      <c r="AY20" s="131"/>
      <c r="AZ20" s="131"/>
      <c r="BA20" s="131"/>
      <c r="BB20" s="132"/>
      <c r="BC20" s="130"/>
      <c r="BD20" s="131"/>
      <c r="BE20" s="131"/>
      <c r="BF20" s="131"/>
      <c r="BG20" s="131"/>
      <c r="BH20" s="131"/>
      <c r="BI20" s="131"/>
      <c r="BJ20" s="131"/>
      <c r="BK20" s="132"/>
      <c r="BL20" s="130"/>
      <c r="BM20" s="131"/>
      <c r="BN20" s="131"/>
      <c r="BO20" s="131"/>
      <c r="BP20" s="131"/>
      <c r="BQ20" s="131"/>
      <c r="BR20" s="131"/>
      <c r="BS20" s="131"/>
      <c r="BT20" s="132"/>
      <c r="BU20" s="130"/>
      <c r="BV20" s="131"/>
      <c r="BW20" s="131"/>
      <c r="BX20" s="131"/>
      <c r="BY20" s="131"/>
      <c r="BZ20" s="131"/>
      <c r="CA20" s="131"/>
      <c r="CB20" s="132"/>
    </row>
    <row r="21" spans="1:80" ht="19.5" customHeight="1">
      <c r="A21" s="204" t="s">
        <v>173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6"/>
      <c r="AK21" s="159" t="s">
        <v>57</v>
      </c>
      <c r="AL21" s="125"/>
      <c r="AM21" s="125"/>
      <c r="AN21" s="125"/>
      <c r="AO21" s="125"/>
      <c r="AP21" s="125"/>
      <c r="AQ21" s="125"/>
      <c r="AR21" s="125"/>
      <c r="AS21" s="126"/>
      <c r="AT21" s="159" t="s">
        <v>57</v>
      </c>
      <c r="AU21" s="125"/>
      <c r="AV21" s="125"/>
      <c r="AW21" s="125"/>
      <c r="AX21" s="125"/>
      <c r="AY21" s="125"/>
      <c r="AZ21" s="125"/>
      <c r="BA21" s="125"/>
      <c r="BB21" s="126"/>
      <c r="BC21" s="159">
        <f>(BC24+BC28)/2</f>
        <v>100</v>
      </c>
      <c r="BD21" s="125"/>
      <c r="BE21" s="125"/>
      <c r="BF21" s="125"/>
      <c r="BG21" s="125"/>
      <c r="BH21" s="125"/>
      <c r="BI21" s="125"/>
      <c r="BJ21" s="125"/>
      <c r="BK21" s="126"/>
      <c r="BL21" s="159" t="s">
        <v>138</v>
      </c>
      <c r="BM21" s="125"/>
      <c r="BN21" s="125"/>
      <c r="BO21" s="125"/>
      <c r="BP21" s="125"/>
      <c r="BQ21" s="125"/>
      <c r="BR21" s="125"/>
      <c r="BS21" s="125"/>
      <c r="BT21" s="126"/>
      <c r="BU21" s="159">
        <v>0.5</v>
      </c>
      <c r="BV21" s="125"/>
      <c r="BW21" s="125"/>
      <c r="BX21" s="125"/>
      <c r="BY21" s="125"/>
      <c r="BZ21" s="125"/>
      <c r="CA21" s="125"/>
      <c r="CB21" s="126"/>
    </row>
    <row r="22" spans="1:80" ht="19.5" customHeight="1">
      <c r="A22" s="197" t="s">
        <v>174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9"/>
      <c r="AK22" s="127"/>
      <c r="AL22" s="128"/>
      <c r="AM22" s="128"/>
      <c r="AN22" s="128"/>
      <c r="AO22" s="128"/>
      <c r="AP22" s="128"/>
      <c r="AQ22" s="128"/>
      <c r="AR22" s="128"/>
      <c r="AS22" s="129"/>
      <c r="AT22" s="127"/>
      <c r="AU22" s="128"/>
      <c r="AV22" s="128"/>
      <c r="AW22" s="128"/>
      <c r="AX22" s="128"/>
      <c r="AY22" s="128"/>
      <c r="AZ22" s="128"/>
      <c r="BA22" s="128"/>
      <c r="BB22" s="129"/>
      <c r="BC22" s="127"/>
      <c r="BD22" s="128"/>
      <c r="BE22" s="128"/>
      <c r="BF22" s="128"/>
      <c r="BG22" s="128"/>
      <c r="BH22" s="128"/>
      <c r="BI22" s="128"/>
      <c r="BJ22" s="128"/>
      <c r="BK22" s="129"/>
      <c r="BL22" s="127"/>
      <c r="BM22" s="128"/>
      <c r="BN22" s="128"/>
      <c r="BO22" s="128"/>
      <c r="BP22" s="128"/>
      <c r="BQ22" s="128"/>
      <c r="BR22" s="128"/>
      <c r="BS22" s="128"/>
      <c r="BT22" s="129"/>
      <c r="BU22" s="127"/>
      <c r="BV22" s="128"/>
      <c r="BW22" s="128"/>
      <c r="BX22" s="128"/>
      <c r="BY22" s="128"/>
      <c r="BZ22" s="128"/>
      <c r="CA22" s="128"/>
      <c r="CB22" s="129"/>
    </row>
    <row r="23" spans="1:80" ht="19.5" customHeight="1">
      <c r="A23" s="200" t="s">
        <v>175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2"/>
      <c r="AK23" s="130"/>
      <c r="AL23" s="131"/>
      <c r="AM23" s="131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1"/>
      <c r="BA23" s="131"/>
      <c r="BB23" s="132"/>
      <c r="BC23" s="130"/>
      <c r="BD23" s="131"/>
      <c r="BE23" s="131"/>
      <c r="BF23" s="131"/>
      <c r="BG23" s="131"/>
      <c r="BH23" s="131"/>
      <c r="BI23" s="131"/>
      <c r="BJ23" s="131"/>
      <c r="BK23" s="132"/>
      <c r="BL23" s="130"/>
      <c r="BM23" s="131"/>
      <c r="BN23" s="131"/>
      <c r="BO23" s="131"/>
      <c r="BP23" s="131"/>
      <c r="BQ23" s="131"/>
      <c r="BR23" s="131"/>
      <c r="BS23" s="131"/>
      <c r="BT23" s="132"/>
      <c r="BU23" s="130"/>
      <c r="BV23" s="131"/>
      <c r="BW23" s="131"/>
      <c r="BX23" s="131"/>
      <c r="BY23" s="131"/>
      <c r="BZ23" s="131"/>
      <c r="CA23" s="131"/>
      <c r="CB23" s="132"/>
    </row>
    <row r="24" spans="1:80" ht="19.5" customHeight="1">
      <c r="A24" s="204" t="s">
        <v>176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6"/>
      <c r="AK24" s="159">
        <v>0</v>
      </c>
      <c r="AL24" s="125"/>
      <c r="AM24" s="125"/>
      <c r="AN24" s="125"/>
      <c r="AO24" s="125"/>
      <c r="AP24" s="125"/>
      <c r="AQ24" s="125"/>
      <c r="AR24" s="125"/>
      <c r="AS24" s="126"/>
      <c r="AT24" s="159">
        <v>0</v>
      </c>
      <c r="AU24" s="125"/>
      <c r="AV24" s="125"/>
      <c r="AW24" s="125"/>
      <c r="AX24" s="125"/>
      <c r="AY24" s="125"/>
      <c r="AZ24" s="125"/>
      <c r="BA24" s="125"/>
      <c r="BB24" s="126"/>
      <c r="BC24" s="159">
        <v>100</v>
      </c>
      <c r="BD24" s="125"/>
      <c r="BE24" s="125"/>
      <c r="BF24" s="125"/>
      <c r="BG24" s="125"/>
      <c r="BH24" s="125"/>
      <c r="BI24" s="125"/>
      <c r="BJ24" s="125"/>
      <c r="BK24" s="126"/>
      <c r="BL24" s="159" t="s">
        <v>57</v>
      </c>
      <c r="BM24" s="125"/>
      <c r="BN24" s="125"/>
      <c r="BO24" s="125"/>
      <c r="BP24" s="125"/>
      <c r="BQ24" s="125"/>
      <c r="BR24" s="125"/>
      <c r="BS24" s="125"/>
      <c r="BT24" s="126"/>
      <c r="BU24" s="159" t="s">
        <v>57</v>
      </c>
      <c r="BV24" s="125"/>
      <c r="BW24" s="125"/>
      <c r="BX24" s="125"/>
      <c r="BY24" s="125"/>
      <c r="BZ24" s="125"/>
      <c r="CA24" s="125"/>
      <c r="CB24" s="126"/>
    </row>
    <row r="25" spans="1:80" ht="19.5" customHeight="1">
      <c r="A25" s="197" t="s">
        <v>177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9"/>
      <c r="AK25" s="127"/>
      <c r="AL25" s="128"/>
      <c r="AM25" s="128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8"/>
      <c r="BA25" s="128"/>
      <c r="BB25" s="129"/>
      <c r="BC25" s="127"/>
      <c r="BD25" s="128"/>
      <c r="BE25" s="128"/>
      <c r="BF25" s="128"/>
      <c r="BG25" s="128"/>
      <c r="BH25" s="128"/>
      <c r="BI25" s="128"/>
      <c r="BJ25" s="128"/>
      <c r="BK25" s="129"/>
      <c r="BL25" s="127"/>
      <c r="BM25" s="128"/>
      <c r="BN25" s="128"/>
      <c r="BO25" s="128"/>
      <c r="BP25" s="128"/>
      <c r="BQ25" s="128"/>
      <c r="BR25" s="128"/>
      <c r="BS25" s="128"/>
      <c r="BT25" s="129"/>
      <c r="BU25" s="127"/>
      <c r="BV25" s="128"/>
      <c r="BW25" s="128"/>
      <c r="BX25" s="128"/>
      <c r="BY25" s="128"/>
      <c r="BZ25" s="128"/>
      <c r="CA25" s="128"/>
      <c r="CB25" s="129"/>
    </row>
    <row r="26" spans="1:80" ht="19.5" customHeight="1">
      <c r="A26" s="197" t="s">
        <v>178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9"/>
      <c r="AK26" s="127"/>
      <c r="AL26" s="128"/>
      <c r="AM26" s="128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8"/>
      <c r="BA26" s="128"/>
      <c r="BB26" s="129"/>
      <c r="BC26" s="127"/>
      <c r="BD26" s="128"/>
      <c r="BE26" s="128"/>
      <c r="BF26" s="128"/>
      <c r="BG26" s="128"/>
      <c r="BH26" s="128"/>
      <c r="BI26" s="128"/>
      <c r="BJ26" s="128"/>
      <c r="BK26" s="129"/>
      <c r="BL26" s="127"/>
      <c r="BM26" s="128"/>
      <c r="BN26" s="128"/>
      <c r="BO26" s="128"/>
      <c r="BP26" s="128"/>
      <c r="BQ26" s="128"/>
      <c r="BR26" s="128"/>
      <c r="BS26" s="128"/>
      <c r="BT26" s="129"/>
      <c r="BU26" s="127"/>
      <c r="BV26" s="128"/>
      <c r="BW26" s="128"/>
      <c r="BX26" s="128"/>
      <c r="BY26" s="128"/>
      <c r="BZ26" s="128"/>
      <c r="CA26" s="128"/>
      <c r="CB26" s="129"/>
    </row>
    <row r="27" spans="1:80" ht="19.5" customHeight="1">
      <c r="A27" s="200" t="s">
        <v>179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2"/>
      <c r="AK27" s="130"/>
      <c r="AL27" s="131"/>
      <c r="AM27" s="131"/>
      <c r="AN27" s="131"/>
      <c r="AO27" s="131"/>
      <c r="AP27" s="131"/>
      <c r="AQ27" s="131"/>
      <c r="AR27" s="131"/>
      <c r="AS27" s="132"/>
      <c r="AT27" s="130"/>
      <c r="AU27" s="131"/>
      <c r="AV27" s="131"/>
      <c r="AW27" s="131"/>
      <c r="AX27" s="131"/>
      <c r="AY27" s="131"/>
      <c r="AZ27" s="131"/>
      <c r="BA27" s="131"/>
      <c r="BB27" s="132"/>
      <c r="BC27" s="130"/>
      <c r="BD27" s="131"/>
      <c r="BE27" s="131"/>
      <c r="BF27" s="131"/>
      <c r="BG27" s="131"/>
      <c r="BH27" s="131"/>
      <c r="BI27" s="131"/>
      <c r="BJ27" s="131"/>
      <c r="BK27" s="132"/>
      <c r="BL27" s="130"/>
      <c r="BM27" s="131"/>
      <c r="BN27" s="131"/>
      <c r="BO27" s="131"/>
      <c r="BP27" s="131"/>
      <c r="BQ27" s="131"/>
      <c r="BR27" s="131"/>
      <c r="BS27" s="131"/>
      <c r="BT27" s="132"/>
      <c r="BU27" s="130"/>
      <c r="BV27" s="131"/>
      <c r="BW27" s="131"/>
      <c r="BX27" s="131"/>
      <c r="BY27" s="131"/>
      <c r="BZ27" s="131"/>
      <c r="CA27" s="131"/>
      <c r="CB27" s="132"/>
    </row>
    <row r="28" spans="1:80" ht="19.5" customHeight="1">
      <c r="A28" s="203" t="s">
        <v>180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196">
        <v>0</v>
      </c>
      <c r="AL28" s="196"/>
      <c r="AM28" s="196"/>
      <c r="AN28" s="196"/>
      <c r="AO28" s="196"/>
      <c r="AP28" s="196"/>
      <c r="AQ28" s="196"/>
      <c r="AR28" s="196"/>
      <c r="AS28" s="196"/>
      <c r="AT28" s="196">
        <v>0</v>
      </c>
      <c r="AU28" s="196"/>
      <c r="AV28" s="196"/>
      <c r="AW28" s="196"/>
      <c r="AX28" s="196"/>
      <c r="AY28" s="196"/>
      <c r="AZ28" s="196"/>
      <c r="BA28" s="196"/>
      <c r="BB28" s="196"/>
      <c r="BC28" s="196">
        <v>100</v>
      </c>
      <c r="BD28" s="196"/>
      <c r="BE28" s="196"/>
      <c r="BF28" s="196"/>
      <c r="BG28" s="196"/>
      <c r="BH28" s="196"/>
      <c r="BI28" s="196"/>
      <c r="BJ28" s="196"/>
      <c r="BK28" s="196"/>
      <c r="BL28" s="196" t="s">
        <v>57</v>
      </c>
      <c r="BM28" s="196"/>
      <c r="BN28" s="196"/>
      <c r="BO28" s="196"/>
      <c r="BP28" s="196"/>
      <c r="BQ28" s="196"/>
      <c r="BR28" s="196"/>
      <c r="BS28" s="196"/>
      <c r="BT28" s="196"/>
      <c r="BU28" s="196" t="s">
        <v>57</v>
      </c>
      <c r="BV28" s="196"/>
      <c r="BW28" s="196"/>
      <c r="BX28" s="196"/>
      <c r="BY28" s="196"/>
      <c r="BZ28" s="196"/>
      <c r="CA28" s="196"/>
      <c r="CB28" s="196"/>
    </row>
    <row r="29" spans="1:80" ht="19.5" customHeight="1">
      <c r="A29" s="204" t="s">
        <v>181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6"/>
      <c r="AK29" s="124">
        <v>0</v>
      </c>
      <c r="AL29" s="125"/>
      <c r="AM29" s="125"/>
      <c r="AN29" s="125"/>
      <c r="AO29" s="125"/>
      <c r="AP29" s="125"/>
      <c r="AQ29" s="125"/>
      <c r="AR29" s="125"/>
      <c r="AS29" s="126"/>
      <c r="AT29" s="124">
        <v>0</v>
      </c>
      <c r="AU29" s="125"/>
      <c r="AV29" s="125"/>
      <c r="AW29" s="125"/>
      <c r="AX29" s="125"/>
      <c r="AY29" s="125"/>
      <c r="AZ29" s="125"/>
      <c r="BA29" s="125"/>
      <c r="BB29" s="126"/>
      <c r="BC29" s="124">
        <v>100</v>
      </c>
      <c r="BD29" s="125"/>
      <c r="BE29" s="125"/>
      <c r="BF29" s="125"/>
      <c r="BG29" s="125"/>
      <c r="BH29" s="125"/>
      <c r="BI29" s="125"/>
      <c r="BJ29" s="125"/>
      <c r="BK29" s="126"/>
      <c r="BL29" s="124" t="s">
        <v>138</v>
      </c>
      <c r="BM29" s="125"/>
      <c r="BN29" s="125"/>
      <c r="BO29" s="125"/>
      <c r="BP29" s="125"/>
      <c r="BQ29" s="125"/>
      <c r="BR29" s="125"/>
      <c r="BS29" s="125"/>
      <c r="BT29" s="126"/>
      <c r="BU29" s="124">
        <v>0.5</v>
      </c>
      <c r="BV29" s="125"/>
      <c r="BW29" s="125"/>
      <c r="BX29" s="125"/>
      <c r="BY29" s="125"/>
      <c r="BZ29" s="125"/>
      <c r="CA29" s="125"/>
      <c r="CB29" s="126"/>
    </row>
    <row r="30" spans="1:80" ht="19.5" customHeight="1">
      <c r="A30" s="197" t="s">
        <v>182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9"/>
      <c r="AK30" s="127"/>
      <c r="AL30" s="128"/>
      <c r="AM30" s="128"/>
      <c r="AN30" s="128"/>
      <c r="AO30" s="128"/>
      <c r="AP30" s="128"/>
      <c r="AQ30" s="128"/>
      <c r="AR30" s="128"/>
      <c r="AS30" s="129"/>
      <c r="AT30" s="127"/>
      <c r="AU30" s="128"/>
      <c r="AV30" s="128"/>
      <c r="AW30" s="128"/>
      <c r="AX30" s="128"/>
      <c r="AY30" s="128"/>
      <c r="AZ30" s="128"/>
      <c r="BA30" s="128"/>
      <c r="BB30" s="129"/>
      <c r="BC30" s="127"/>
      <c r="BD30" s="128"/>
      <c r="BE30" s="128"/>
      <c r="BF30" s="128"/>
      <c r="BG30" s="128"/>
      <c r="BH30" s="128"/>
      <c r="BI30" s="128"/>
      <c r="BJ30" s="128"/>
      <c r="BK30" s="129"/>
      <c r="BL30" s="127"/>
      <c r="BM30" s="128"/>
      <c r="BN30" s="128"/>
      <c r="BO30" s="128"/>
      <c r="BP30" s="128"/>
      <c r="BQ30" s="128"/>
      <c r="BR30" s="128"/>
      <c r="BS30" s="128"/>
      <c r="BT30" s="129"/>
      <c r="BU30" s="127"/>
      <c r="BV30" s="128"/>
      <c r="BW30" s="128"/>
      <c r="BX30" s="128"/>
      <c r="BY30" s="128"/>
      <c r="BZ30" s="128"/>
      <c r="CA30" s="128"/>
      <c r="CB30" s="129"/>
    </row>
    <row r="31" spans="1:80" ht="19.5" customHeight="1">
      <c r="A31" s="197" t="s">
        <v>183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9"/>
      <c r="AK31" s="127"/>
      <c r="AL31" s="128"/>
      <c r="AM31" s="128"/>
      <c r="AN31" s="128"/>
      <c r="AO31" s="128"/>
      <c r="AP31" s="128"/>
      <c r="AQ31" s="128"/>
      <c r="AR31" s="128"/>
      <c r="AS31" s="129"/>
      <c r="AT31" s="127"/>
      <c r="AU31" s="128"/>
      <c r="AV31" s="128"/>
      <c r="AW31" s="128"/>
      <c r="AX31" s="128"/>
      <c r="AY31" s="128"/>
      <c r="AZ31" s="128"/>
      <c r="BA31" s="128"/>
      <c r="BB31" s="129"/>
      <c r="BC31" s="127"/>
      <c r="BD31" s="128"/>
      <c r="BE31" s="128"/>
      <c r="BF31" s="128"/>
      <c r="BG31" s="128"/>
      <c r="BH31" s="128"/>
      <c r="BI31" s="128"/>
      <c r="BJ31" s="128"/>
      <c r="BK31" s="129"/>
      <c r="BL31" s="127"/>
      <c r="BM31" s="128"/>
      <c r="BN31" s="128"/>
      <c r="BO31" s="128"/>
      <c r="BP31" s="128"/>
      <c r="BQ31" s="128"/>
      <c r="BR31" s="128"/>
      <c r="BS31" s="128"/>
      <c r="BT31" s="129"/>
      <c r="BU31" s="127"/>
      <c r="BV31" s="128"/>
      <c r="BW31" s="128"/>
      <c r="BX31" s="128"/>
      <c r="BY31" s="128"/>
      <c r="BZ31" s="128"/>
      <c r="CA31" s="128"/>
      <c r="CB31" s="129"/>
    </row>
    <row r="32" spans="1:80" ht="19.5" customHeight="1">
      <c r="A32" s="197" t="s">
        <v>184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9"/>
      <c r="AK32" s="127"/>
      <c r="AL32" s="128"/>
      <c r="AM32" s="128"/>
      <c r="AN32" s="128"/>
      <c r="AO32" s="128"/>
      <c r="AP32" s="128"/>
      <c r="AQ32" s="128"/>
      <c r="AR32" s="128"/>
      <c r="AS32" s="129"/>
      <c r="AT32" s="127"/>
      <c r="AU32" s="128"/>
      <c r="AV32" s="128"/>
      <c r="AW32" s="128"/>
      <c r="AX32" s="128"/>
      <c r="AY32" s="128"/>
      <c r="AZ32" s="128"/>
      <c r="BA32" s="128"/>
      <c r="BB32" s="129"/>
      <c r="BC32" s="127"/>
      <c r="BD32" s="128"/>
      <c r="BE32" s="128"/>
      <c r="BF32" s="128"/>
      <c r="BG32" s="128"/>
      <c r="BH32" s="128"/>
      <c r="BI32" s="128"/>
      <c r="BJ32" s="128"/>
      <c r="BK32" s="129"/>
      <c r="BL32" s="127"/>
      <c r="BM32" s="128"/>
      <c r="BN32" s="128"/>
      <c r="BO32" s="128"/>
      <c r="BP32" s="128"/>
      <c r="BQ32" s="128"/>
      <c r="BR32" s="128"/>
      <c r="BS32" s="128"/>
      <c r="BT32" s="129"/>
      <c r="BU32" s="127"/>
      <c r="BV32" s="128"/>
      <c r="BW32" s="128"/>
      <c r="BX32" s="128"/>
      <c r="BY32" s="128"/>
      <c r="BZ32" s="128"/>
      <c r="CA32" s="128"/>
      <c r="CB32" s="129"/>
    </row>
    <row r="33" spans="1:80" ht="19.5" customHeight="1">
      <c r="A33" s="197" t="s">
        <v>185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9"/>
      <c r="AK33" s="127"/>
      <c r="AL33" s="128"/>
      <c r="AM33" s="128"/>
      <c r="AN33" s="128"/>
      <c r="AO33" s="128"/>
      <c r="AP33" s="128"/>
      <c r="AQ33" s="128"/>
      <c r="AR33" s="128"/>
      <c r="AS33" s="129"/>
      <c r="AT33" s="127"/>
      <c r="AU33" s="128"/>
      <c r="AV33" s="128"/>
      <c r="AW33" s="128"/>
      <c r="AX33" s="128"/>
      <c r="AY33" s="128"/>
      <c r="AZ33" s="128"/>
      <c r="BA33" s="128"/>
      <c r="BB33" s="129"/>
      <c r="BC33" s="127"/>
      <c r="BD33" s="128"/>
      <c r="BE33" s="128"/>
      <c r="BF33" s="128"/>
      <c r="BG33" s="128"/>
      <c r="BH33" s="128"/>
      <c r="BI33" s="128"/>
      <c r="BJ33" s="128"/>
      <c r="BK33" s="129"/>
      <c r="BL33" s="127"/>
      <c r="BM33" s="128"/>
      <c r="BN33" s="128"/>
      <c r="BO33" s="128"/>
      <c r="BP33" s="128"/>
      <c r="BQ33" s="128"/>
      <c r="BR33" s="128"/>
      <c r="BS33" s="128"/>
      <c r="BT33" s="129"/>
      <c r="BU33" s="127"/>
      <c r="BV33" s="128"/>
      <c r="BW33" s="128"/>
      <c r="BX33" s="128"/>
      <c r="BY33" s="128"/>
      <c r="BZ33" s="128"/>
      <c r="CA33" s="128"/>
      <c r="CB33" s="129"/>
    </row>
    <row r="34" spans="1:80" ht="19.5" customHeight="1">
      <c r="A34" s="197" t="s">
        <v>186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  <c r="AK34" s="127"/>
      <c r="AL34" s="128"/>
      <c r="AM34" s="128"/>
      <c r="AN34" s="128"/>
      <c r="AO34" s="128"/>
      <c r="AP34" s="128"/>
      <c r="AQ34" s="128"/>
      <c r="AR34" s="128"/>
      <c r="AS34" s="129"/>
      <c r="AT34" s="127"/>
      <c r="AU34" s="128"/>
      <c r="AV34" s="128"/>
      <c r="AW34" s="128"/>
      <c r="AX34" s="128"/>
      <c r="AY34" s="128"/>
      <c r="AZ34" s="128"/>
      <c r="BA34" s="128"/>
      <c r="BB34" s="129"/>
      <c r="BC34" s="127"/>
      <c r="BD34" s="128"/>
      <c r="BE34" s="128"/>
      <c r="BF34" s="128"/>
      <c r="BG34" s="128"/>
      <c r="BH34" s="128"/>
      <c r="BI34" s="128"/>
      <c r="BJ34" s="128"/>
      <c r="BK34" s="129"/>
      <c r="BL34" s="127"/>
      <c r="BM34" s="128"/>
      <c r="BN34" s="128"/>
      <c r="BO34" s="128"/>
      <c r="BP34" s="128"/>
      <c r="BQ34" s="128"/>
      <c r="BR34" s="128"/>
      <c r="BS34" s="128"/>
      <c r="BT34" s="129"/>
      <c r="BU34" s="127"/>
      <c r="BV34" s="128"/>
      <c r="BW34" s="128"/>
      <c r="BX34" s="128"/>
      <c r="BY34" s="128"/>
      <c r="BZ34" s="128"/>
      <c r="CA34" s="128"/>
      <c r="CB34" s="129"/>
    </row>
    <row r="35" spans="1:80" ht="19.5" customHeight="1">
      <c r="A35" s="200" t="s">
        <v>187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2"/>
      <c r="AK35" s="130"/>
      <c r="AL35" s="131"/>
      <c r="AM35" s="131"/>
      <c r="AN35" s="131"/>
      <c r="AO35" s="131"/>
      <c r="AP35" s="131"/>
      <c r="AQ35" s="131"/>
      <c r="AR35" s="131"/>
      <c r="AS35" s="132"/>
      <c r="AT35" s="130"/>
      <c r="AU35" s="131"/>
      <c r="AV35" s="131"/>
      <c r="AW35" s="131"/>
      <c r="AX35" s="131"/>
      <c r="AY35" s="131"/>
      <c r="AZ35" s="131"/>
      <c r="BA35" s="131"/>
      <c r="BB35" s="132"/>
      <c r="BC35" s="130"/>
      <c r="BD35" s="131"/>
      <c r="BE35" s="131"/>
      <c r="BF35" s="131"/>
      <c r="BG35" s="131"/>
      <c r="BH35" s="131"/>
      <c r="BI35" s="131"/>
      <c r="BJ35" s="131"/>
      <c r="BK35" s="132"/>
      <c r="BL35" s="130"/>
      <c r="BM35" s="131"/>
      <c r="BN35" s="131"/>
      <c r="BO35" s="131"/>
      <c r="BP35" s="131"/>
      <c r="BQ35" s="131"/>
      <c r="BR35" s="131"/>
      <c r="BS35" s="131"/>
      <c r="BT35" s="132"/>
      <c r="BU35" s="130"/>
      <c r="BV35" s="131"/>
      <c r="BW35" s="131"/>
      <c r="BX35" s="131"/>
      <c r="BY35" s="131"/>
      <c r="BZ35" s="131"/>
      <c r="CA35" s="131"/>
      <c r="CB35" s="132"/>
    </row>
    <row r="36" spans="1:80" ht="19.5" customHeight="1">
      <c r="A36" s="204" t="s">
        <v>188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6"/>
      <c r="AK36" s="159">
        <v>0</v>
      </c>
      <c r="AL36" s="125"/>
      <c r="AM36" s="125"/>
      <c r="AN36" s="125"/>
      <c r="AO36" s="125"/>
      <c r="AP36" s="125"/>
      <c r="AQ36" s="125"/>
      <c r="AR36" s="125"/>
      <c r="AS36" s="126"/>
      <c r="AT36" s="159">
        <v>0</v>
      </c>
      <c r="AU36" s="125"/>
      <c r="AV36" s="125"/>
      <c r="AW36" s="125"/>
      <c r="AX36" s="125"/>
      <c r="AY36" s="125"/>
      <c r="AZ36" s="125"/>
      <c r="BA36" s="125"/>
      <c r="BB36" s="126"/>
      <c r="BC36" s="159">
        <v>100</v>
      </c>
      <c r="BD36" s="125"/>
      <c r="BE36" s="125"/>
      <c r="BF36" s="125"/>
      <c r="BG36" s="125"/>
      <c r="BH36" s="125"/>
      <c r="BI36" s="125"/>
      <c r="BJ36" s="125"/>
      <c r="BK36" s="126"/>
      <c r="BL36" s="159"/>
      <c r="BM36" s="125"/>
      <c r="BN36" s="125"/>
      <c r="BO36" s="125"/>
      <c r="BP36" s="125"/>
      <c r="BQ36" s="125"/>
      <c r="BR36" s="125"/>
      <c r="BS36" s="125"/>
      <c r="BT36" s="126"/>
      <c r="BU36" s="159">
        <f>BU39/1</f>
        <v>0.5</v>
      </c>
      <c r="BV36" s="125"/>
      <c r="BW36" s="125"/>
      <c r="BX36" s="125"/>
      <c r="BY36" s="125"/>
      <c r="BZ36" s="125"/>
      <c r="CA36" s="125"/>
      <c r="CB36" s="126"/>
    </row>
    <row r="37" spans="1:80" ht="19.5" customHeight="1">
      <c r="A37" s="197" t="s">
        <v>189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9"/>
      <c r="AK37" s="127"/>
      <c r="AL37" s="128"/>
      <c r="AM37" s="128"/>
      <c r="AN37" s="128"/>
      <c r="AO37" s="128"/>
      <c r="AP37" s="128"/>
      <c r="AQ37" s="128"/>
      <c r="AR37" s="128"/>
      <c r="AS37" s="129"/>
      <c r="AT37" s="127"/>
      <c r="AU37" s="128"/>
      <c r="AV37" s="128"/>
      <c r="AW37" s="128"/>
      <c r="AX37" s="128"/>
      <c r="AY37" s="128"/>
      <c r="AZ37" s="128"/>
      <c r="BA37" s="128"/>
      <c r="BB37" s="129"/>
      <c r="BC37" s="127"/>
      <c r="BD37" s="128"/>
      <c r="BE37" s="128"/>
      <c r="BF37" s="128"/>
      <c r="BG37" s="128"/>
      <c r="BH37" s="128"/>
      <c r="BI37" s="128"/>
      <c r="BJ37" s="128"/>
      <c r="BK37" s="129"/>
      <c r="BL37" s="127"/>
      <c r="BM37" s="128"/>
      <c r="BN37" s="128"/>
      <c r="BO37" s="128"/>
      <c r="BP37" s="128"/>
      <c r="BQ37" s="128"/>
      <c r="BR37" s="128"/>
      <c r="BS37" s="128"/>
      <c r="BT37" s="129"/>
      <c r="BU37" s="127"/>
      <c r="BV37" s="128"/>
      <c r="BW37" s="128"/>
      <c r="BX37" s="128"/>
      <c r="BY37" s="128"/>
      <c r="BZ37" s="128"/>
      <c r="CA37" s="128"/>
      <c r="CB37" s="129"/>
    </row>
    <row r="38" spans="1:80" ht="19.5" customHeight="1">
      <c r="A38" s="200" t="s">
        <v>190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2"/>
      <c r="AK38" s="130"/>
      <c r="AL38" s="131"/>
      <c r="AM38" s="131"/>
      <c r="AN38" s="131"/>
      <c r="AO38" s="131"/>
      <c r="AP38" s="131"/>
      <c r="AQ38" s="131"/>
      <c r="AR38" s="131"/>
      <c r="AS38" s="132"/>
      <c r="AT38" s="130"/>
      <c r="AU38" s="131"/>
      <c r="AV38" s="131"/>
      <c r="AW38" s="131"/>
      <c r="AX38" s="131"/>
      <c r="AY38" s="131"/>
      <c r="AZ38" s="131"/>
      <c r="BA38" s="131"/>
      <c r="BB38" s="132"/>
      <c r="BC38" s="130"/>
      <c r="BD38" s="131"/>
      <c r="BE38" s="131"/>
      <c r="BF38" s="131"/>
      <c r="BG38" s="131"/>
      <c r="BH38" s="131"/>
      <c r="BI38" s="131"/>
      <c r="BJ38" s="131"/>
      <c r="BK38" s="132"/>
      <c r="BL38" s="130"/>
      <c r="BM38" s="131"/>
      <c r="BN38" s="131"/>
      <c r="BO38" s="131"/>
      <c r="BP38" s="131"/>
      <c r="BQ38" s="131"/>
      <c r="BR38" s="131"/>
      <c r="BS38" s="131"/>
      <c r="BT38" s="132"/>
      <c r="BU38" s="130"/>
      <c r="BV38" s="131"/>
      <c r="BW38" s="131"/>
      <c r="BX38" s="131"/>
      <c r="BY38" s="131"/>
      <c r="BZ38" s="131"/>
      <c r="CA38" s="131"/>
      <c r="CB38" s="132"/>
    </row>
    <row r="39" spans="1:80" ht="19.5" customHeight="1">
      <c r="A39" s="204" t="s">
        <v>191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159">
        <v>0</v>
      </c>
      <c r="AL39" s="125"/>
      <c r="AM39" s="125"/>
      <c r="AN39" s="125"/>
      <c r="AO39" s="125"/>
      <c r="AP39" s="125"/>
      <c r="AQ39" s="125"/>
      <c r="AR39" s="125"/>
      <c r="AS39" s="126"/>
      <c r="AT39" s="159">
        <v>0</v>
      </c>
      <c r="AU39" s="125"/>
      <c r="AV39" s="125"/>
      <c r="AW39" s="125"/>
      <c r="AX39" s="125"/>
      <c r="AY39" s="125"/>
      <c r="AZ39" s="125"/>
      <c r="BA39" s="125"/>
      <c r="BB39" s="126"/>
      <c r="BC39" s="159">
        <v>100</v>
      </c>
      <c r="BD39" s="125"/>
      <c r="BE39" s="125"/>
      <c r="BF39" s="125"/>
      <c r="BG39" s="125"/>
      <c r="BH39" s="125"/>
      <c r="BI39" s="125"/>
      <c r="BJ39" s="125"/>
      <c r="BK39" s="126"/>
      <c r="BL39" s="159" t="s">
        <v>138</v>
      </c>
      <c r="BM39" s="125"/>
      <c r="BN39" s="125"/>
      <c r="BO39" s="125"/>
      <c r="BP39" s="125"/>
      <c r="BQ39" s="125"/>
      <c r="BR39" s="125"/>
      <c r="BS39" s="125"/>
      <c r="BT39" s="126"/>
      <c r="BU39" s="159">
        <v>0.5</v>
      </c>
      <c r="BV39" s="125"/>
      <c r="BW39" s="125"/>
      <c r="BX39" s="125"/>
      <c r="BY39" s="125"/>
      <c r="BZ39" s="125"/>
      <c r="CA39" s="125"/>
      <c r="CB39" s="126"/>
    </row>
    <row r="40" spans="1:80" ht="19.5" customHeight="1">
      <c r="A40" s="197" t="s">
        <v>192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9"/>
      <c r="AK40" s="127"/>
      <c r="AL40" s="128"/>
      <c r="AM40" s="128"/>
      <c r="AN40" s="128"/>
      <c r="AO40" s="128"/>
      <c r="AP40" s="128"/>
      <c r="AQ40" s="128"/>
      <c r="AR40" s="128"/>
      <c r="AS40" s="129"/>
      <c r="AT40" s="127"/>
      <c r="AU40" s="128"/>
      <c r="AV40" s="128"/>
      <c r="AW40" s="128"/>
      <c r="AX40" s="128"/>
      <c r="AY40" s="128"/>
      <c r="AZ40" s="128"/>
      <c r="BA40" s="128"/>
      <c r="BB40" s="129"/>
      <c r="BC40" s="127"/>
      <c r="BD40" s="128"/>
      <c r="BE40" s="128"/>
      <c r="BF40" s="128"/>
      <c r="BG40" s="128"/>
      <c r="BH40" s="128"/>
      <c r="BI40" s="128"/>
      <c r="BJ40" s="128"/>
      <c r="BK40" s="129"/>
      <c r="BL40" s="127"/>
      <c r="BM40" s="128"/>
      <c r="BN40" s="128"/>
      <c r="BO40" s="128"/>
      <c r="BP40" s="128"/>
      <c r="BQ40" s="128"/>
      <c r="BR40" s="128"/>
      <c r="BS40" s="128"/>
      <c r="BT40" s="129"/>
      <c r="BU40" s="127"/>
      <c r="BV40" s="128"/>
      <c r="BW40" s="128"/>
      <c r="BX40" s="128"/>
      <c r="BY40" s="128"/>
      <c r="BZ40" s="128"/>
      <c r="CA40" s="128"/>
      <c r="CB40" s="129"/>
    </row>
    <row r="41" spans="1:80" ht="19.5" customHeight="1">
      <c r="A41" s="197" t="s">
        <v>184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9"/>
      <c r="AK41" s="127"/>
      <c r="AL41" s="128"/>
      <c r="AM41" s="128"/>
      <c r="AN41" s="128"/>
      <c r="AO41" s="128"/>
      <c r="AP41" s="128"/>
      <c r="AQ41" s="128"/>
      <c r="AR41" s="128"/>
      <c r="AS41" s="129"/>
      <c r="AT41" s="127"/>
      <c r="AU41" s="128"/>
      <c r="AV41" s="128"/>
      <c r="AW41" s="128"/>
      <c r="AX41" s="128"/>
      <c r="AY41" s="128"/>
      <c r="AZ41" s="128"/>
      <c r="BA41" s="128"/>
      <c r="BB41" s="129"/>
      <c r="BC41" s="127"/>
      <c r="BD41" s="128"/>
      <c r="BE41" s="128"/>
      <c r="BF41" s="128"/>
      <c r="BG41" s="128"/>
      <c r="BH41" s="128"/>
      <c r="BI41" s="128"/>
      <c r="BJ41" s="128"/>
      <c r="BK41" s="129"/>
      <c r="BL41" s="127"/>
      <c r="BM41" s="128"/>
      <c r="BN41" s="128"/>
      <c r="BO41" s="128"/>
      <c r="BP41" s="128"/>
      <c r="BQ41" s="128"/>
      <c r="BR41" s="128"/>
      <c r="BS41" s="128"/>
      <c r="BT41" s="129"/>
      <c r="BU41" s="127"/>
      <c r="BV41" s="128"/>
      <c r="BW41" s="128"/>
      <c r="BX41" s="128"/>
      <c r="BY41" s="128"/>
      <c r="BZ41" s="128"/>
      <c r="CA41" s="128"/>
      <c r="CB41" s="129"/>
    </row>
    <row r="42" spans="1:80" ht="19.5" customHeight="1">
      <c r="A42" s="200" t="s">
        <v>193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130"/>
      <c r="AL42" s="131"/>
      <c r="AM42" s="131"/>
      <c r="AN42" s="131"/>
      <c r="AO42" s="131"/>
      <c r="AP42" s="131"/>
      <c r="AQ42" s="131"/>
      <c r="AR42" s="131"/>
      <c r="AS42" s="132"/>
      <c r="AT42" s="130"/>
      <c r="AU42" s="131"/>
      <c r="AV42" s="131"/>
      <c r="AW42" s="131"/>
      <c r="AX42" s="131"/>
      <c r="AY42" s="131"/>
      <c r="AZ42" s="131"/>
      <c r="BA42" s="131"/>
      <c r="BB42" s="132"/>
      <c r="BC42" s="130"/>
      <c r="BD42" s="131"/>
      <c r="BE42" s="131"/>
      <c r="BF42" s="131"/>
      <c r="BG42" s="131"/>
      <c r="BH42" s="131"/>
      <c r="BI42" s="131"/>
      <c r="BJ42" s="131"/>
      <c r="BK42" s="132"/>
      <c r="BL42" s="130"/>
      <c r="BM42" s="131"/>
      <c r="BN42" s="131"/>
      <c r="BO42" s="131"/>
      <c r="BP42" s="131"/>
      <c r="BQ42" s="131"/>
      <c r="BR42" s="131"/>
      <c r="BS42" s="131"/>
      <c r="BT42" s="132"/>
      <c r="BU42" s="130"/>
      <c r="BV42" s="131"/>
      <c r="BW42" s="131"/>
      <c r="BX42" s="131"/>
      <c r="BY42" s="131"/>
      <c r="BZ42" s="131"/>
      <c r="CA42" s="131"/>
      <c r="CB42" s="132"/>
    </row>
    <row r="43" spans="1:80" ht="19.5" customHeight="1">
      <c r="A43" s="204" t="s">
        <v>194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6"/>
      <c r="AK43" s="159" t="s">
        <v>57</v>
      </c>
      <c r="AL43" s="125"/>
      <c r="AM43" s="125"/>
      <c r="AN43" s="125"/>
      <c r="AO43" s="125"/>
      <c r="AP43" s="125"/>
      <c r="AQ43" s="125"/>
      <c r="AR43" s="125"/>
      <c r="AS43" s="126"/>
      <c r="AT43" s="159" t="s">
        <v>57</v>
      </c>
      <c r="AU43" s="125"/>
      <c r="AV43" s="125"/>
      <c r="AW43" s="125"/>
      <c r="AX43" s="125"/>
      <c r="AY43" s="125"/>
      <c r="AZ43" s="125"/>
      <c r="BA43" s="125"/>
      <c r="BB43" s="126"/>
      <c r="BC43" s="159" t="s">
        <v>57</v>
      </c>
      <c r="BD43" s="125"/>
      <c r="BE43" s="125"/>
      <c r="BF43" s="125"/>
      <c r="BG43" s="125"/>
      <c r="BH43" s="125"/>
      <c r="BI43" s="125"/>
      <c r="BJ43" s="125"/>
      <c r="BK43" s="126"/>
      <c r="BL43" s="159" t="s">
        <v>57</v>
      </c>
      <c r="BM43" s="125"/>
      <c r="BN43" s="125"/>
      <c r="BO43" s="125"/>
      <c r="BP43" s="125"/>
      <c r="BQ43" s="125"/>
      <c r="BR43" s="125"/>
      <c r="BS43" s="125"/>
      <c r="BT43" s="126"/>
      <c r="BU43" s="159">
        <f>(BU47+BU52)/2</f>
        <v>0.5</v>
      </c>
      <c r="BV43" s="125"/>
      <c r="BW43" s="125"/>
      <c r="BX43" s="125"/>
      <c r="BY43" s="125"/>
      <c r="BZ43" s="125"/>
      <c r="CA43" s="125"/>
      <c r="CB43" s="126"/>
    </row>
    <row r="44" spans="1:80" ht="19.5" customHeight="1">
      <c r="A44" s="197" t="s">
        <v>195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9"/>
      <c r="AK44" s="127"/>
      <c r="AL44" s="128"/>
      <c r="AM44" s="128"/>
      <c r="AN44" s="128"/>
      <c r="AO44" s="128"/>
      <c r="AP44" s="128"/>
      <c r="AQ44" s="128"/>
      <c r="AR44" s="128"/>
      <c r="AS44" s="129"/>
      <c r="AT44" s="127"/>
      <c r="AU44" s="128"/>
      <c r="AV44" s="128"/>
      <c r="AW44" s="128"/>
      <c r="AX44" s="128"/>
      <c r="AY44" s="128"/>
      <c r="AZ44" s="128"/>
      <c r="BA44" s="128"/>
      <c r="BB44" s="129"/>
      <c r="BC44" s="127"/>
      <c r="BD44" s="128"/>
      <c r="BE44" s="128"/>
      <c r="BF44" s="128"/>
      <c r="BG44" s="128"/>
      <c r="BH44" s="128"/>
      <c r="BI44" s="128"/>
      <c r="BJ44" s="128"/>
      <c r="BK44" s="129"/>
      <c r="BL44" s="127"/>
      <c r="BM44" s="128"/>
      <c r="BN44" s="128"/>
      <c r="BO44" s="128"/>
      <c r="BP44" s="128"/>
      <c r="BQ44" s="128"/>
      <c r="BR44" s="128"/>
      <c r="BS44" s="128"/>
      <c r="BT44" s="129"/>
      <c r="BU44" s="127"/>
      <c r="BV44" s="128"/>
      <c r="BW44" s="128"/>
      <c r="BX44" s="128"/>
      <c r="BY44" s="128"/>
      <c r="BZ44" s="128"/>
      <c r="CA44" s="128"/>
      <c r="CB44" s="129"/>
    </row>
    <row r="45" spans="1:80" ht="19.5" customHeight="1">
      <c r="A45" s="200" t="s">
        <v>196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  <c r="AK45" s="130"/>
      <c r="AL45" s="131"/>
      <c r="AM45" s="131"/>
      <c r="AN45" s="131"/>
      <c r="AO45" s="131"/>
      <c r="AP45" s="131"/>
      <c r="AQ45" s="131"/>
      <c r="AR45" s="131"/>
      <c r="AS45" s="132"/>
      <c r="AT45" s="130"/>
      <c r="AU45" s="131"/>
      <c r="AV45" s="131"/>
      <c r="AW45" s="131"/>
      <c r="AX45" s="131"/>
      <c r="AY45" s="131"/>
      <c r="AZ45" s="131"/>
      <c r="BA45" s="131"/>
      <c r="BB45" s="132"/>
      <c r="BC45" s="130"/>
      <c r="BD45" s="131"/>
      <c r="BE45" s="131"/>
      <c r="BF45" s="131"/>
      <c r="BG45" s="131"/>
      <c r="BH45" s="131"/>
      <c r="BI45" s="131"/>
      <c r="BJ45" s="131"/>
      <c r="BK45" s="132"/>
      <c r="BL45" s="130"/>
      <c r="BM45" s="131"/>
      <c r="BN45" s="131"/>
      <c r="BO45" s="131"/>
      <c r="BP45" s="131"/>
      <c r="BQ45" s="131"/>
      <c r="BR45" s="131"/>
      <c r="BS45" s="131"/>
      <c r="BT45" s="132"/>
      <c r="BU45" s="130"/>
      <c r="BV45" s="131"/>
      <c r="BW45" s="131"/>
      <c r="BX45" s="131"/>
      <c r="BY45" s="131"/>
      <c r="BZ45" s="131"/>
      <c r="CA45" s="131"/>
      <c r="CB45" s="132"/>
    </row>
    <row r="46" spans="1:80" ht="19.5" customHeight="1">
      <c r="A46" s="203" t="s">
        <v>87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196"/>
      <c r="BM46" s="196"/>
      <c r="BN46" s="196"/>
      <c r="BO46" s="196"/>
      <c r="BP46" s="196"/>
      <c r="BQ46" s="196"/>
      <c r="BR46" s="196"/>
      <c r="BS46" s="196"/>
      <c r="BT46" s="196"/>
      <c r="BU46" s="207"/>
      <c r="BV46" s="207"/>
      <c r="BW46" s="207"/>
      <c r="BX46" s="207"/>
      <c r="BY46" s="207"/>
      <c r="BZ46" s="207"/>
      <c r="CA46" s="207"/>
      <c r="CB46" s="207"/>
    </row>
    <row r="47" spans="1:80" ht="19.5" customHeight="1">
      <c r="A47" s="204" t="s">
        <v>197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6"/>
      <c r="AK47" s="159">
        <v>1</v>
      </c>
      <c r="AL47" s="125"/>
      <c r="AM47" s="125"/>
      <c r="AN47" s="125"/>
      <c r="AO47" s="125"/>
      <c r="AP47" s="125"/>
      <c r="AQ47" s="125"/>
      <c r="AR47" s="125"/>
      <c r="AS47" s="126"/>
      <c r="AT47" s="159">
        <v>1</v>
      </c>
      <c r="AU47" s="125"/>
      <c r="AV47" s="125"/>
      <c r="AW47" s="125"/>
      <c r="AX47" s="125"/>
      <c r="AY47" s="125"/>
      <c r="AZ47" s="125"/>
      <c r="BA47" s="125"/>
      <c r="BB47" s="126"/>
      <c r="BC47" s="159">
        <v>100</v>
      </c>
      <c r="BD47" s="125"/>
      <c r="BE47" s="125"/>
      <c r="BF47" s="125"/>
      <c r="BG47" s="125"/>
      <c r="BH47" s="125"/>
      <c r="BI47" s="125"/>
      <c r="BJ47" s="125"/>
      <c r="BK47" s="126"/>
      <c r="BL47" s="159" t="s">
        <v>89</v>
      </c>
      <c r="BM47" s="125"/>
      <c r="BN47" s="125"/>
      <c r="BO47" s="125"/>
      <c r="BP47" s="125"/>
      <c r="BQ47" s="125"/>
      <c r="BR47" s="125"/>
      <c r="BS47" s="125"/>
      <c r="BT47" s="126"/>
      <c r="BU47" s="159">
        <v>0.5</v>
      </c>
      <c r="BV47" s="125"/>
      <c r="BW47" s="125"/>
      <c r="BX47" s="125"/>
      <c r="BY47" s="125"/>
      <c r="BZ47" s="125"/>
      <c r="CA47" s="125"/>
      <c r="CB47" s="126"/>
    </row>
    <row r="48" spans="1:80" ht="19.5" customHeight="1">
      <c r="A48" s="197" t="s">
        <v>198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9"/>
      <c r="AK48" s="127"/>
      <c r="AL48" s="128"/>
      <c r="AM48" s="128"/>
      <c r="AN48" s="128"/>
      <c r="AO48" s="128"/>
      <c r="AP48" s="128"/>
      <c r="AQ48" s="128"/>
      <c r="AR48" s="128"/>
      <c r="AS48" s="129"/>
      <c r="AT48" s="127"/>
      <c r="AU48" s="128"/>
      <c r="AV48" s="128"/>
      <c r="AW48" s="128"/>
      <c r="AX48" s="128"/>
      <c r="AY48" s="128"/>
      <c r="AZ48" s="128"/>
      <c r="BA48" s="128"/>
      <c r="BB48" s="129"/>
      <c r="BC48" s="127"/>
      <c r="BD48" s="128"/>
      <c r="BE48" s="128"/>
      <c r="BF48" s="128"/>
      <c r="BG48" s="128"/>
      <c r="BH48" s="128"/>
      <c r="BI48" s="128"/>
      <c r="BJ48" s="128"/>
      <c r="BK48" s="129"/>
      <c r="BL48" s="127"/>
      <c r="BM48" s="128"/>
      <c r="BN48" s="128"/>
      <c r="BO48" s="128"/>
      <c r="BP48" s="128"/>
      <c r="BQ48" s="128"/>
      <c r="BR48" s="128"/>
      <c r="BS48" s="128"/>
      <c r="BT48" s="129"/>
      <c r="BU48" s="127"/>
      <c r="BV48" s="128"/>
      <c r="BW48" s="128"/>
      <c r="BX48" s="128"/>
      <c r="BY48" s="128"/>
      <c r="BZ48" s="128"/>
      <c r="CA48" s="128"/>
      <c r="CB48" s="129"/>
    </row>
    <row r="49" spans="1:80" ht="19.5" customHeight="1">
      <c r="A49" s="197" t="s">
        <v>199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9"/>
      <c r="AK49" s="127"/>
      <c r="AL49" s="128"/>
      <c r="AM49" s="128"/>
      <c r="AN49" s="128"/>
      <c r="AO49" s="128"/>
      <c r="AP49" s="128"/>
      <c r="AQ49" s="128"/>
      <c r="AR49" s="128"/>
      <c r="AS49" s="129"/>
      <c r="AT49" s="127"/>
      <c r="AU49" s="128"/>
      <c r="AV49" s="128"/>
      <c r="AW49" s="128"/>
      <c r="AX49" s="128"/>
      <c r="AY49" s="128"/>
      <c r="AZ49" s="128"/>
      <c r="BA49" s="128"/>
      <c r="BB49" s="129"/>
      <c r="BC49" s="127"/>
      <c r="BD49" s="128"/>
      <c r="BE49" s="128"/>
      <c r="BF49" s="128"/>
      <c r="BG49" s="128"/>
      <c r="BH49" s="128"/>
      <c r="BI49" s="128"/>
      <c r="BJ49" s="128"/>
      <c r="BK49" s="129"/>
      <c r="BL49" s="127"/>
      <c r="BM49" s="128"/>
      <c r="BN49" s="128"/>
      <c r="BO49" s="128"/>
      <c r="BP49" s="128"/>
      <c r="BQ49" s="128"/>
      <c r="BR49" s="128"/>
      <c r="BS49" s="128"/>
      <c r="BT49" s="129"/>
      <c r="BU49" s="127"/>
      <c r="BV49" s="128"/>
      <c r="BW49" s="128"/>
      <c r="BX49" s="128"/>
      <c r="BY49" s="128"/>
      <c r="BZ49" s="128"/>
      <c r="CA49" s="128"/>
      <c r="CB49" s="129"/>
    </row>
    <row r="50" spans="1:80" ht="19.5" customHeight="1">
      <c r="A50" s="197" t="s">
        <v>200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9"/>
      <c r="AK50" s="127"/>
      <c r="AL50" s="128"/>
      <c r="AM50" s="128"/>
      <c r="AN50" s="128"/>
      <c r="AO50" s="128"/>
      <c r="AP50" s="128"/>
      <c r="AQ50" s="128"/>
      <c r="AR50" s="128"/>
      <c r="AS50" s="129"/>
      <c r="AT50" s="127"/>
      <c r="AU50" s="128"/>
      <c r="AV50" s="128"/>
      <c r="AW50" s="128"/>
      <c r="AX50" s="128"/>
      <c r="AY50" s="128"/>
      <c r="AZ50" s="128"/>
      <c r="BA50" s="128"/>
      <c r="BB50" s="129"/>
      <c r="BC50" s="127"/>
      <c r="BD50" s="128"/>
      <c r="BE50" s="128"/>
      <c r="BF50" s="128"/>
      <c r="BG50" s="128"/>
      <c r="BH50" s="128"/>
      <c r="BI50" s="128"/>
      <c r="BJ50" s="128"/>
      <c r="BK50" s="129"/>
      <c r="BL50" s="127"/>
      <c r="BM50" s="128"/>
      <c r="BN50" s="128"/>
      <c r="BO50" s="128"/>
      <c r="BP50" s="128"/>
      <c r="BQ50" s="128"/>
      <c r="BR50" s="128"/>
      <c r="BS50" s="128"/>
      <c r="BT50" s="129"/>
      <c r="BU50" s="127"/>
      <c r="BV50" s="128"/>
      <c r="BW50" s="128"/>
      <c r="BX50" s="128"/>
      <c r="BY50" s="128"/>
      <c r="BZ50" s="128"/>
      <c r="CA50" s="128"/>
      <c r="CB50" s="129"/>
    </row>
    <row r="51" spans="1:80" ht="19.5" customHeight="1">
      <c r="A51" s="200" t="s">
        <v>118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/>
      <c r="AK51" s="130"/>
      <c r="AL51" s="131"/>
      <c r="AM51" s="131"/>
      <c r="AN51" s="131"/>
      <c r="AO51" s="131"/>
      <c r="AP51" s="131"/>
      <c r="AQ51" s="131"/>
      <c r="AR51" s="131"/>
      <c r="AS51" s="132"/>
      <c r="AT51" s="130"/>
      <c r="AU51" s="131"/>
      <c r="AV51" s="131"/>
      <c r="AW51" s="131"/>
      <c r="AX51" s="131"/>
      <c r="AY51" s="131"/>
      <c r="AZ51" s="131"/>
      <c r="BA51" s="131"/>
      <c r="BB51" s="132"/>
      <c r="BC51" s="130"/>
      <c r="BD51" s="131"/>
      <c r="BE51" s="131"/>
      <c r="BF51" s="131"/>
      <c r="BG51" s="131"/>
      <c r="BH51" s="131"/>
      <c r="BI51" s="131"/>
      <c r="BJ51" s="131"/>
      <c r="BK51" s="132"/>
      <c r="BL51" s="130"/>
      <c r="BM51" s="131"/>
      <c r="BN51" s="131"/>
      <c r="BO51" s="131"/>
      <c r="BP51" s="131"/>
      <c r="BQ51" s="131"/>
      <c r="BR51" s="131"/>
      <c r="BS51" s="131"/>
      <c r="BT51" s="132"/>
      <c r="BU51" s="130"/>
      <c r="BV51" s="131"/>
      <c r="BW51" s="131"/>
      <c r="BX51" s="131"/>
      <c r="BY51" s="131"/>
      <c r="BZ51" s="131"/>
      <c r="CA51" s="131"/>
      <c r="CB51" s="132"/>
    </row>
    <row r="52" spans="1:80" ht="19.5" customHeight="1">
      <c r="A52" s="204" t="s">
        <v>201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6"/>
      <c r="AK52" s="159">
        <v>0</v>
      </c>
      <c r="AL52" s="125"/>
      <c r="AM52" s="125"/>
      <c r="AN52" s="125"/>
      <c r="AO52" s="125"/>
      <c r="AP52" s="125"/>
      <c r="AQ52" s="125"/>
      <c r="AR52" s="125"/>
      <c r="AS52" s="126"/>
      <c r="AT52" s="159">
        <v>0</v>
      </c>
      <c r="AU52" s="125"/>
      <c r="AV52" s="125"/>
      <c r="AW52" s="125"/>
      <c r="AX52" s="125"/>
      <c r="AY52" s="125"/>
      <c r="AZ52" s="125"/>
      <c r="BA52" s="125"/>
      <c r="BB52" s="126"/>
      <c r="BC52" s="159">
        <v>100</v>
      </c>
      <c r="BD52" s="125"/>
      <c r="BE52" s="125"/>
      <c r="BF52" s="125"/>
      <c r="BG52" s="125"/>
      <c r="BH52" s="125"/>
      <c r="BI52" s="125"/>
      <c r="BJ52" s="125"/>
      <c r="BK52" s="126"/>
      <c r="BL52" s="159" t="s">
        <v>138</v>
      </c>
      <c r="BM52" s="125"/>
      <c r="BN52" s="125"/>
      <c r="BO52" s="125"/>
      <c r="BP52" s="125"/>
      <c r="BQ52" s="125"/>
      <c r="BR52" s="125"/>
      <c r="BS52" s="125"/>
      <c r="BT52" s="126"/>
      <c r="BU52" s="159">
        <v>0.5</v>
      </c>
      <c r="BV52" s="125"/>
      <c r="BW52" s="125"/>
      <c r="BX52" s="125"/>
      <c r="BY52" s="125"/>
      <c r="BZ52" s="125"/>
      <c r="CA52" s="125"/>
      <c r="CB52" s="126"/>
    </row>
    <row r="53" spans="1:80" ht="19.5" customHeight="1">
      <c r="A53" s="197" t="s">
        <v>202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9"/>
      <c r="AK53" s="127"/>
      <c r="AL53" s="128"/>
      <c r="AM53" s="128"/>
      <c r="AN53" s="128"/>
      <c r="AO53" s="128"/>
      <c r="AP53" s="128"/>
      <c r="AQ53" s="128"/>
      <c r="AR53" s="128"/>
      <c r="AS53" s="129"/>
      <c r="AT53" s="127"/>
      <c r="AU53" s="128"/>
      <c r="AV53" s="128"/>
      <c r="AW53" s="128"/>
      <c r="AX53" s="128"/>
      <c r="AY53" s="128"/>
      <c r="AZ53" s="128"/>
      <c r="BA53" s="128"/>
      <c r="BB53" s="129"/>
      <c r="BC53" s="127"/>
      <c r="BD53" s="128"/>
      <c r="BE53" s="128"/>
      <c r="BF53" s="128"/>
      <c r="BG53" s="128"/>
      <c r="BH53" s="128"/>
      <c r="BI53" s="128"/>
      <c r="BJ53" s="128"/>
      <c r="BK53" s="129"/>
      <c r="BL53" s="127"/>
      <c r="BM53" s="128"/>
      <c r="BN53" s="128"/>
      <c r="BO53" s="128"/>
      <c r="BP53" s="128"/>
      <c r="BQ53" s="128"/>
      <c r="BR53" s="128"/>
      <c r="BS53" s="128"/>
      <c r="BT53" s="129"/>
      <c r="BU53" s="127"/>
      <c r="BV53" s="128"/>
      <c r="BW53" s="128"/>
      <c r="BX53" s="128"/>
      <c r="BY53" s="128"/>
      <c r="BZ53" s="128"/>
      <c r="CA53" s="128"/>
      <c r="CB53" s="129"/>
    </row>
    <row r="54" spans="1:80" ht="19.5" customHeight="1">
      <c r="A54" s="197" t="s">
        <v>203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9"/>
      <c r="AK54" s="127"/>
      <c r="AL54" s="128"/>
      <c r="AM54" s="128"/>
      <c r="AN54" s="128"/>
      <c r="AO54" s="128"/>
      <c r="AP54" s="128"/>
      <c r="AQ54" s="128"/>
      <c r="AR54" s="128"/>
      <c r="AS54" s="129"/>
      <c r="AT54" s="127"/>
      <c r="AU54" s="128"/>
      <c r="AV54" s="128"/>
      <c r="AW54" s="128"/>
      <c r="AX54" s="128"/>
      <c r="AY54" s="128"/>
      <c r="AZ54" s="128"/>
      <c r="BA54" s="128"/>
      <c r="BB54" s="129"/>
      <c r="BC54" s="127"/>
      <c r="BD54" s="128"/>
      <c r="BE54" s="128"/>
      <c r="BF54" s="128"/>
      <c r="BG54" s="128"/>
      <c r="BH54" s="128"/>
      <c r="BI54" s="128"/>
      <c r="BJ54" s="128"/>
      <c r="BK54" s="129"/>
      <c r="BL54" s="127"/>
      <c r="BM54" s="128"/>
      <c r="BN54" s="128"/>
      <c r="BO54" s="128"/>
      <c r="BP54" s="128"/>
      <c r="BQ54" s="128"/>
      <c r="BR54" s="128"/>
      <c r="BS54" s="128"/>
      <c r="BT54" s="129"/>
      <c r="BU54" s="127"/>
      <c r="BV54" s="128"/>
      <c r="BW54" s="128"/>
      <c r="BX54" s="128"/>
      <c r="BY54" s="128"/>
      <c r="BZ54" s="128"/>
      <c r="CA54" s="128"/>
      <c r="CB54" s="129"/>
    </row>
    <row r="55" spans="1:80" ht="19.5" customHeight="1">
      <c r="A55" s="197" t="s">
        <v>199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9"/>
      <c r="AK55" s="127"/>
      <c r="AL55" s="128"/>
      <c r="AM55" s="128"/>
      <c r="AN55" s="128"/>
      <c r="AO55" s="128"/>
      <c r="AP55" s="128"/>
      <c r="AQ55" s="128"/>
      <c r="AR55" s="128"/>
      <c r="AS55" s="129"/>
      <c r="AT55" s="127"/>
      <c r="AU55" s="128"/>
      <c r="AV55" s="128"/>
      <c r="AW55" s="128"/>
      <c r="AX55" s="128"/>
      <c r="AY55" s="128"/>
      <c r="AZ55" s="128"/>
      <c r="BA55" s="128"/>
      <c r="BB55" s="129"/>
      <c r="BC55" s="127"/>
      <c r="BD55" s="128"/>
      <c r="BE55" s="128"/>
      <c r="BF55" s="128"/>
      <c r="BG55" s="128"/>
      <c r="BH55" s="128"/>
      <c r="BI55" s="128"/>
      <c r="BJ55" s="128"/>
      <c r="BK55" s="129"/>
      <c r="BL55" s="127"/>
      <c r="BM55" s="128"/>
      <c r="BN55" s="128"/>
      <c r="BO55" s="128"/>
      <c r="BP55" s="128"/>
      <c r="BQ55" s="128"/>
      <c r="BR55" s="128"/>
      <c r="BS55" s="128"/>
      <c r="BT55" s="129"/>
      <c r="BU55" s="127"/>
      <c r="BV55" s="128"/>
      <c r="BW55" s="128"/>
      <c r="BX55" s="128"/>
      <c r="BY55" s="128"/>
      <c r="BZ55" s="128"/>
      <c r="CA55" s="128"/>
      <c r="CB55" s="129"/>
    </row>
    <row r="56" spans="1:80" ht="19.5" customHeight="1">
      <c r="A56" s="197" t="s">
        <v>204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9"/>
      <c r="AK56" s="127"/>
      <c r="AL56" s="128"/>
      <c r="AM56" s="128"/>
      <c r="AN56" s="128"/>
      <c r="AO56" s="128"/>
      <c r="AP56" s="128"/>
      <c r="AQ56" s="128"/>
      <c r="AR56" s="128"/>
      <c r="AS56" s="129"/>
      <c r="AT56" s="127"/>
      <c r="AU56" s="128"/>
      <c r="AV56" s="128"/>
      <c r="AW56" s="128"/>
      <c r="AX56" s="128"/>
      <c r="AY56" s="128"/>
      <c r="AZ56" s="128"/>
      <c r="BA56" s="128"/>
      <c r="BB56" s="129"/>
      <c r="BC56" s="127"/>
      <c r="BD56" s="128"/>
      <c r="BE56" s="128"/>
      <c r="BF56" s="128"/>
      <c r="BG56" s="128"/>
      <c r="BH56" s="128"/>
      <c r="BI56" s="128"/>
      <c r="BJ56" s="128"/>
      <c r="BK56" s="129"/>
      <c r="BL56" s="127"/>
      <c r="BM56" s="128"/>
      <c r="BN56" s="128"/>
      <c r="BO56" s="128"/>
      <c r="BP56" s="128"/>
      <c r="BQ56" s="128"/>
      <c r="BR56" s="128"/>
      <c r="BS56" s="128"/>
      <c r="BT56" s="129"/>
      <c r="BU56" s="127"/>
      <c r="BV56" s="128"/>
      <c r="BW56" s="128"/>
      <c r="BX56" s="128"/>
      <c r="BY56" s="128"/>
      <c r="BZ56" s="128"/>
      <c r="CA56" s="128"/>
      <c r="CB56" s="129"/>
    </row>
    <row r="57" spans="1:80" ht="19.5" customHeight="1">
      <c r="A57" s="197" t="s">
        <v>205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9"/>
      <c r="AK57" s="127"/>
      <c r="AL57" s="128"/>
      <c r="AM57" s="128"/>
      <c r="AN57" s="128"/>
      <c r="AO57" s="128"/>
      <c r="AP57" s="128"/>
      <c r="AQ57" s="128"/>
      <c r="AR57" s="128"/>
      <c r="AS57" s="129"/>
      <c r="AT57" s="127"/>
      <c r="AU57" s="128"/>
      <c r="AV57" s="128"/>
      <c r="AW57" s="128"/>
      <c r="AX57" s="128"/>
      <c r="AY57" s="128"/>
      <c r="AZ57" s="128"/>
      <c r="BA57" s="128"/>
      <c r="BB57" s="129"/>
      <c r="BC57" s="127"/>
      <c r="BD57" s="128"/>
      <c r="BE57" s="128"/>
      <c r="BF57" s="128"/>
      <c r="BG57" s="128"/>
      <c r="BH57" s="128"/>
      <c r="BI57" s="128"/>
      <c r="BJ57" s="128"/>
      <c r="BK57" s="129"/>
      <c r="BL57" s="127"/>
      <c r="BM57" s="128"/>
      <c r="BN57" s="128"/>
      <c r="BO57" s="128"/>
      <c r="BP57" s="128"/>
      <c r="BQ57" s="128"/>
      <c r="BR57" s="128"/>
      <c r="BS57" s="128"/>
      <c r="BT57" s="129"/>
      <c r="BU57" s="127"/>
      <c r="BV57" s="128"/>
      <c r="BW57" s="128"/>
      <c r="BX57" s="128"/>
      <c r="BY57" s="128"/>
      <c r="BZ57" s="128"/>
      <c r="CA57" s="128"/>
      <c r="CB57" s="129"/>
    </row>
    <row r="58" spans="1:80" ht="19.5" customHeight="1">
      <c r="A58" s="200" t="s">
        <v>206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2"/>
      <c r="AK58" s="130"/>
      <c r="AL58" s="131"/>
      <c r="AM58" s="131"/>
      <c r="AN58" s="131"/>
      <c r="AO58" s="131"/>
      <c r="AP58" s="131"/>
      <c r="AQ58" s="131"/>
      <c r="AR58" s="131"/>
      <c r="AS58" s="132"/>
      <c r="AT58" s="130"/>
      <c r="AU58" s="131"/>
      <c r="AV58" s="131"/>
      <c r="AW58" s="131"/>
      <c r="AX58" s="131"/>
      <c r="AY58" s="131"/>
      <c r="AZ58" s="131"/>
      <c r="BA58" s="131"/>
      <c r="BB58" s="132"/>
      <c r="BC58" s="130"/>
      <c r="BD58" s="131"/>
      <c r="BE58" s="131"/>
      <c r="BF58" s="131"/>
      <c r="BG58" s="131"/>
      <c r="BH58" s="131"/>
      <c r="BI58" s="131"/>
      <c r="BJ58" s="131"/>
      <c r="BK58" s="132"/>
      <c r="BL58" s="130"/>
      <c r="BM58" s="131"/>
      <c r="BN58" s="131"/>
      <c r="BO58" s="131"/>
      <c r="BP58" s="131"/>
      <c r="BQ58" s="131"/>
      <c r="BR58" s="131"/>
      <c r="BS58" s="131"/>
      <c r="BT58" s="132"/>
      <c r="BU58" s="130"/>
      <c r="BV58" s="131"/>
      <c r="BW58" s="131"/>
      <c r="BX58" s="131"/>
      <c r="BY58" s="131"/>
      <c r="BZ58" s="131"/>
      <c r="CA58" s="131"/>
      <c r="CB58" s="132"/>
    </row>
    <row r="59" spans="1:80" ht="19.5" customHeight="1">
      <c r="A59" s="204" t="s">
        <v>207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6"/>
      <c r="AK59" s="159">
        <v>0</v>
      </c>
      <c r="AL59" s="125"/>
      <c r="AM59" s="125"/>
      <c r="AN59" s="125"/>
      <c r="AO59" s="125"/>
      <c r="AP59" s="125"/>
      <c r="AQ59" s="125"/>
      <c r="AR59" s="125"/>
      <c r="AS59" s="126"/>
      <c r="AT59" s="159">
        <v>0</v>
      </c>
      <c r="AU59" s="125"/>
      <c r="AV59" s="125"/>
      <c r="AW59" s="125"/>
      <c r="AX59" s="125"/>
      <c r="AY59" s="125"/>
      <c r="AZ59" s="125"/>
      <c r="BA59" s="125"/>
      <c r="BB59" s="126"/>
      <c r="BC59" s="159">
        <v>100</v>
      </c>
      <c r="BD59" s="125"/>
      <c r="BE59" s="125"/>
      <c r="BF59" s="125"/>
      <c r="BG59" s="125"/>
      <c r="BH59" s="125"/>
      <c r="BI59" s="125"/>
      <c r="BJ59" s="125"/>
      <c r="BK59" s="126"/>
      <c r="BL59" s="159" t="s">
        <v>138</v>
      </c>
      <c r="BM59" s="125"/>
      <c r="BN59" s="125"/>
      <c r="BO59" s="125"/>
      <c r="BP59" s="125"/>
      <c r="BQ59" s="125"/>
      <c r="BR59" s="125"/>
      <c r="BS59" s="125"/>
      <c r="BT59" s="126"/>
      <c r="BU59" s="159">
        <f>BU62/1</f>
        <v>0.2</v>
      </c>
      <c r="BV59" s="125"/>
      <c r="BW59" s="125"/>
      <c r="BX59" s="125"/>
      <c r="BY59" s="125"/>
      <c r="BZ59" s="125"/>
      <c r="CA59" s="125"/>
      <c r="CB59" s="126"/>
    </row>
    <row r="60" spans="1:80" ht="19.5" customHeight="1">
      <c r="A60" s="197" t="s">
        <v>208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9"/>
      <c r="AK60" s="127"/>
      <c r="AL60" s="128"/>
      <c r="AM60" s="128"/>
      <c r="AN60" s="128"/>
      <c r="AO60" s="128"/>
      <c r="AP60" s="128"/>
      <c r="AQ60" s="128"/>
      <c r="AR60" s="128"/>
      <c r="AS60" s="129"/>
      <c r="AT60" s="127"/>
      <c r="AU60" s="128"/>
      <c r="AV60" s="128"/>
      <c r="AW60" s="128"/>
      <c r="AX60" s="128"/>
      <c r="AY60" s="128"/>
      <c r="AZ60" s="128"/>
      <c r="BA60" s="128"/>
      <c r="BB60" s="129"/>
      <c r="BC60" s="127"/>
      <c r="BD60" s="128"/>
      <c r="BE60" s="128"/>
      <c r="BF60" s="128"/>
      <c r="BG60" s="128"/>
      <c r="BH60" s="128"/>
      <c r="BI60" s="128"/>
      <c r="BJ60" s="128"/>
      <c r="BK60" s="129"/>
      <c r="BL60" s="127"/>
      <c r="BM60" s="128"/>
      <c r="BN60" s="128"/>
      <c r="BO60" s="128"/>
      <c r="BP60" s="128"/>
      <c r="BQ60" s="128"/>
      <c r="BR60" s="128"/>
      <c r="BS60" s="128"/>
      <c r="BT60" s="129"/>
      <c r="BU60" s="127"/>
      <c r="BV60" s="128"/>
      <c r="BW60" s="128"/>
      <c r="BX60" s="128"/>
      <c r="BY60" s="128"/>
      <c r="BZ60" s="128"/>
      <c r="CA60" s="128"/>
      <c r="CB60" s="129"/>
    </row>
    <row r="61" spans="1:80" ht="19.5" customHeight="1">
      <c r="A61" s="200" t="s">
        <v>209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2"/>
      <c r="AK61" s="130"/>
      <c r="AL61" s="131"/>
      <c r="AM61" s="131"/>
      <c r="AN61" s="131"/>
      <c r="AO61" s="131"/>
      <c r="AP61" s="131"/>
      <c r="AQ61" s="131"/>
      <c r="AR61" s="131"/>
      <c r="AS61" s="132"/>
      <c r="AT61" s="130"/>
      <c r="AU61" s="131"/>
      <c r="AV61" s="131"/>
      <c r="AW61" s="131"/>
      <c r="AX61" s="131"/>
      <c r="AY61" s="131"/>
      <c r="AZ61" s="131"/>
      <c r="BA61" s="131"/>
      <c r="BB61" s="132"/>
      <c r="BC61" s="130"/>
      <c r="BD61" s="131"/>
      <c r="BE61" s="131"/>
      <c r="BF61" s="131"/>
      <c r="BG61" s="131"/>
      <c r="BH61" s="131"/>
      <c r="BI61" s="131"/>
      <c r="BJ61" s="131"/>
      <c r="BK61" s="132"/>
      <c r="BL61" s="130"/>
      <c r="BM61" s="131"/>
      <c r="BN61" s="131"/>
      <c r="BO61" s="131"/>
      <c r="BP61" s="131"/>
      <c r="BQ61" s="131"/>
      <c r="BR61" s="131"/>
      <c r="BS61" s="131"/>
      <c r="BT61" s="132"/>
      <c r="BU61" s="130"/>
      <c r="BV61" s="131"/>
      <c r="BW61" s="131"/>
      <c r="BX61" s="131"/>
      <c r="BY61" s="131"/>
      <c r="BZ61" s="131"/>
      <c r="CA61" s="131"/>
      <c r="CB61" s="132"/>
    </row>
    <row r="62" spans="1:80" ht="19.5" customHeight="1">
      <c r="A62" s="204" t="s">
        <v>210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6"/>
      <c r="AK62" s="159">
        <v>0</v>
      </c>
      <c r="AL62" s="125"/>
      <c r="AM62" s="125"/>
      <c r="AN62" s="125"/>
      <c r="AO62" s="125"/>
      <c r="AP62" s="125"/>
      <c r="AQ62" s="125"/>
      <c r="AR62" s="125"/>
      <c r="AS62" s="126"/>
      <c r="AT62" s="159">
        <v>0</v>
      </c>
      <c r="AU62" s="125"/>
      <c r="AV62" s="125"/>
      <c r="AW62" s="125"/>
      <c r="AX62" s="125"/>
      <c r="AY62" s="125"/>
      <c r="AZ62" s="125"/>
      <c r="BA62" s="125"/>
      <c r="BB62" s="126"/>
      <c r="BC62" s="159">
        <v>100</v>
      </c>
      <c r="BD62" s="125"/>
      <c r="BE62" s="125"/>
      <c r="BF62" s="125"/>
      <c r="BG62" s="125"/>
      <c r="BH62" s="125"/>
      <c r="BI62" s="125"/>
      <c r="BJ62" s="125"/>
      <c r="BK62" s="126"/>
      <c r="BL62" s="159"/>
      <c r="BM62" s="125"/>
      <c r="BN62" s="125"/>
      <c r="BO62" s="125"/>
      <c r="BP62" s="125"/>
      <c r="BQ62" s="125"/>
      <c r="BR62" s="125"/>
      <c r="BS62" s="125"/>
      <c r="BT62" s="126"/>
      <c r="BU62" s="159">
        <v>0.2</v>
      </c>
      <c r="BV62" s="125"/>
      <c r="BW62" s="125"/>
      <c r="BX62" s="125"/>
      <c r="BY62" s="125"/>
      <c r="BZ62" s="125"/>
      <c r="CA62" s="125"/>
      <c r="CB62" s="126"/>
    </row>
    <row r="63" spans="1:80" ht="19.5" customHeight="1">
      <c r="A63" s="197" t="s">
        <v>211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9"/>
      <c r="AK63" s="127"/>
      <c r="AL63" s="128"/>
      <c r="AM63" s="128"/>
      <c r="AN63" s="128"/>
      <c r="AO63" s="128"/>
      <c r="AP63" s="128"/>
      <c r="AQ63" s="128"/>
      <c r="AR63" s="128"/>
      <c r="AS63" s="129"/>
      <c r="AT63" s="127"/>
      <c r="AU63" s="128"/>
      <c r="AV63" s="128"/>
      <c r="AW63" s="128"/>
      <c r="AX63" s="128"/>
      <c r="AY63" s="128"/>
      <c r="AZ63" s="128"/>
      <c r="BA63" s="128"/>
      <c r="BB63" s="129"/>
      <c r="BC63" s="127"/>
      <c r="BD63" s="128"/>
      <c r="BE63" s="128"/>
      <c r="BF63" s="128"/>
      <c r="BG63" s="128"/>
      <c r="BH63" s="128"/>
      <c r="BI63" s="128"/>
      <c r="BJ63" s="128"/>
      <c r="BK63" s="129"/>
      <c r="BL63" s="127"/>
      <c r="BM63" s="128"/>
      <c r="BN63" s="128"/>
      <c r="BO63" s="128"/>
      <c r="BP63" s="128"/>
      <c r="BQ63" s="128"/>
      <c r="BR63" s="128"/>
      <c r="BS63" s="128"/>
      <c r="BT63" s="129"/>
      <c r="BU63" s="127"/>
      <c r="BV63" s="128"/>
      <c r="BW63" s="128"/>
      <c r="BX63" s="128"/>
      <c r="BY63" s="128"/>
      <c r="BZ63" s="128"/>
      <c r="CA63" s="128"/>
      <c r="CB63" s="129"/>
    </row>
    <row r="64" spans="1:80" ht="19.5" customHeight="1">
      <c r="A64" s="197" t="s">
        <v>212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9"/>
      <c r="AK64" s="127"/>
      <c r="AL64" s="128"/>
      <c r="AM64" s="128"/>
      <c r="AN64" s="128"/>
      <c r="AO64" s="128"/>
      <c r="AP64" s="128"/>
      <c r="AQ64" s="128"/>
      <c r="AR64" s="128"/>
      <c r="AS64" s="129"/>
      <c r="AT64" s="127"/>
      <c r="AU64" s="128"/>
      <c r="AV64" s="128"/>
      <c r="AW64" s="128"/>
      <c r="AX64" s="128"/>
      <c r="AY64" s="128"/>
      <c r="AZ64" s="128"/>
      <c r="BA64" s="128"/>
      <c r="BB64" s="129"/>
      <c r="BC64" s="127"/>
      <c r="BD64" s="128"/>
      <c r="BE64" s="128"/>
      <c r="BF64" s="128"/>
      <c r="BG64" s="128"/>
      <c r="BH64" s="128"/>
      <c r="BI64" s="128"/>
      <c r="BJ64" s="128"/>
      <c r="BK64" s="129"/>
      <c r="BL64" s="127"/>
      <c r="BM64" s="128"/>
      <c r="BN64" s="128"/>
      <c r="BO64" s="128"/>
      <c r="BP64" s="128"/>
      <c r="BQ64" s="128"/>
      <c r="BR64" s="128"/>
      <c r="BS64" s="128"/>
      <c r="BT64" s="129"/>
      <c r="BU64" s="127"/>
      <c r="BV64" s="128"/>
      <c r="BW64" s="128"/>
      <c r="BX64" s="128"/>
      <c r="BY64" s="128"/>
      <c r="BZ64" s="128"/>
      <c r="CA64" s="128"/>
      <c r="CB64" s="129"/>
    </row>
    <row r="65" spans="1:89" ht="19.5" customHeight="1">
      <c r="A65" s="197" t="s">
        <v>213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9"/>
      <c r="AK65" s="127"/>
      <c r="AL65" s="128"/>
      <c r="AM65" s="128"/>
      <c r="AN65" s="128"/>
      <c r="AO65" s="128"/>
      <c r="AP65" s="128"/>
      <c r="AQ65" s="128"/>
      <c r="AR65" s="128"/>
      <c r="AS65" s="129"/>
      <c r="AT65" s="127"/>
      <c r="AU65" s="128"/>
      <c r="AV65" s="128"/>
      <c r="AW65" s="128"/>
      <c r="AX65" s="128"/>
      <c r="AY65" s="128"/>
      <c r="AZ65" s="128"/>
      <c r="BA65" s="128"/>
      <c r="BB65" s="129"/>
      <c r="BC65" s="127"/>
      <c r="BD65" s="128"/>
      <c r="BE65" s="128"/>
      <c r="BF65" s="128"/>
      <c r="BG65" s="128"/>
      <c r="BH65" s="128"/>
      <c r="BI65" s="128"/>
      <c r="BJ65" s="128"/>
      <c r="BK65" s="129"/>
      <c r="BL65" s="127"/>
      <c r="BM65" s="128"/>
      <c r="BN65" s="128"/>
      <c r="BO65" s="128"/>
      <c r="BP65" s="128"/>
      <c r="BQ65" s="128"/>
      <c r="BR65" s="128"/>
      <c r="BS65" s="128"/>
      <c r="BT65" s="129"/>
      <c r="BU65" s="127"/>
      <c r="BV65" s="128"/>
      <c r="BW65" s="128"/>
      <c r="BX65" s="128"/>
      <c r="BY65" s="128"/>
      <c r="BZ65" s="128"/>
      <c r="CA65" s="128"/>
      <c r="CB65" s="129"/>
    </row>
    <row r="66" spans="1:89" ht="19.5" customHeight="1">
      <c r="A66" s="200" t="s">
        <v>146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2"/>
      <c r="AK66" s="130"/>
      <c r="AL66" s="131"/>
      <c r="AM66" s="131"/>
      <c r="AN66" s="131"/>
      <c r="AO66" s="131"/>
      <c r="AP66" s="131"/>
      <c r="AQ66" s="131"/>
      <c r="AR66" s="131"/>
      <c r="AS66" s="132"/>
      <c r="AT66" s="130"/>
      <c r="AU66" s="131"/>
      <c r="AV66" s="131"/>
      <c r="AW66" s="131"/>
      <c r="AX66" s="131"/>
      <c r="AY66" s="131"/>
      <c r="AZ66" s="131"/>
      <c r="BA66" s="131"/>
      <c r="BB66" s="132"/>
      <c r="BC66" s="130"/>
      <c r="BD66" s="131"/>
      <c r="BE66" s="131"/>
      <c r="BF66" s="131"/>
      <c r="BG66" s="131"/>
      <c r="BH66" s="131"/>
      <c r="BI66" s="131"/>
      <c r="BJ66" s="131"/>
      <c r="BK66" s="132"/>
      <c r="BL66" s="130"/>
      <c r="BM66" s="131"/>
      <c r="BN66" s="131"/>
      <c r="BO66" s="131"/>
      <c r="BP66" s="131"/>
      <c r="BQ66" s="131"/>
      <c r="BR66" s="131"/>
      <c r="BS66" s="131"/>
      <c r="BT66" s="132"/>
      <c r="BU66" s="130"/>
      <c r="BV66" s="131"/>
      <c r="BW66" s="131"/>
      <c r="BX66" s="131"/>
      <c r="BY66" s="131"/>
      <c r="BZ66" s="131"/>
      <c r="CA66" s="131"/>
      <c r="CB66" s="132"/>
    </row>
    <row r="67" spans="1:89" ht="19.5" customHeight="1">
      <c r="A67" s="203" t="s">
        <v>214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196" t="s">
        <v>57</v>
      </c>
      <c r="AL67" s="196"/>
      <c r="AM67" s="196"/>
      <c r="AN67" s="196"/>
      <c r="AO67" s="196"/>
      <c r="AP67" s="196"/>
      <c r="AQ67" s="196"/>
      <c r="AR67" s="196"/>
      <c r="AS67" s="196"/>
      <c r="AT67" s="196" t="s">
        <v>57</v>
      </c>
      <c r="AU67" s="196"/>
      <c r="AV67" s="196"/>
      <c r="AW67" s="196"/>
      <c r="AX67" s="196"/>
      <c r="AY67" s="196"/>
      <c r="AZ67" s="196"/>
      <c r="BA67" s="196"/>
      <c r="BB67" s="196"/>
      <c r="BC67" s="196" t="s">
        <v>57</v>
      </c>
      <c r="BD67" s="196"/>
      <c r="BE67" s="196"/>
      <c r="BF67" s="196"/>
      <c r="BG67" s="196"/>
      <c r="BH67" s="196"/>
      <c r="BI67" s="196"/>
      <c r="BJ67" s="196"/>
      <c r="BK67" s="196"/>
      <c r="BL67" s="196" t="s">
        <v>57</v>
      </c>
      <c r="BM67" s="196"/>
      <c r="BN67" s="196"/>
      <c r="BO67" s="196"/>
      <c r="BP67" s="196"/>
      <c r="BQ67" s="196"/>
      <c r="BR67" s="196"/>
      <c r="BS67" s="196"/>
      <c r="BT67" s="196"/>
      <c r="BU67" s="153">
        <f>(BU13+BU36+BU43+BU59)/4</f>
        <v>0.42499999999999999</v>
      </c>
      <c r="BV67" s="154"/>
      <c r="BW67" s="154"/>
      <c r="BX67" s="154"/>
      <c r="BY67" s="154"/>
      <c r="BZ67" s="154"/>
      <c r="CA67" s="154"/>
      <c r="CB67" s="155"/>
    </row>
    <row r="78" spans="1:89" ht="15" customHeight="1">
      <c r="A78" s="99" t="s">
        <v>500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 t="s">
        <v>505</v>
      </c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56"/>
      <c r="CD78" s="56"/>
      <c r="CE78" s="56"/>
      <c r="CF78" s="56"/>
      <c r="CG78" s="56"/>
      <c r="CH78" s="56"/>
      <c r="CI78" s="56"/>
      <c r="CJ78" s="56"/>
      <c r="CK78" s="56"/>
    </row>
    <row r="79" spans="1:89" s="14" customFormat="1" ht="10.5">
      <c r="A79" s="100" t="s">
        <v>502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 t="s">
        <v>503</v>
      </c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 t="s">
        <v>504</v>
      </c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57"/>
      <c r="CD79" s="57"/>
      <c r="CE79" s="57"/>
      <c r="CF79" s="57"/>
      <c r="CG79" s="57"/>
      <c r="CH79" s="57"/>
      <c r="CI79" s="57"/>
      <c r="CJ79" s="57"/>
      <c r="CK79" s="57"/>
    </row>
    <row r="80" spans="1:89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</row>
    <row r="81" spans="1:89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</row>
    <row r="82" spans="1:89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</row>
    <row r="83" spans="1:89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</row>
  </sheetData>
  <mergeCells count="167">
    <mergeCell ref="A10:AJ10"/>
    <mergeCell ref="AK10:AS10"/>
    <mergeCell ref="AT10:BB10"/>
    <mergeCell ref="BC10:BK10"/>
    <mergeCell ref="BL10:BT10"/>
    <mergeCell ref="BU10:CB10"/>
    <mergeCell ref="A3:CB3"/>
    <mergeCell ref="D5:BY5"/>
    <mergeCell ref="D6:BY6"/>
    <mergeCell ref="A9:AJ9"/>
    <mergeCell ref="AK9:BB9"/>
    <mergeCell ref="BC9:BK9"/>
    <mergeCell ref="BL9:BT9"/>
    <mergeCell ref="BU9:CB9"/>
    <mergeCell ref="A12:AJ12"/>
    <mergeCell ref="AK12:AS12"/>
    <mergeCell ref="AT12:BB12"/>
    <mergeCell ref="BC12:BK12"/>
    <mergeCell ref="BL12:BT12"/>
    <mergeCell ref="BU12:CB12"/>
    <mergeCell ref="A11:AJ11"/>
    <mergeCell ref="AK11:AS11"/>
    <mergeCell ref="AT11:BB11"/>
    <mergeCell ref="BC11:BK11"/>
    <mergeCell ref="BL11:BT11"/>
    <mergeCell ref="BU11:CB11"/>
    <mergeCell ref="A16:AJ16"/>
    <mergeCell ref="AK16:AS16"/>
    <mergeCell ref="AT16:BB16"/>
    <mergeCell ref="BC16:BK16"/>
    <mergeCell ref="BL16:BT16"/>
    <mergeCell ref="BU16:CB16"/>
    <mergeCell ref="A13:AJ13"/>
    <mergeCell ref="AK13:AS15"/>
    <mergeCell ref="AT13:BB15"/>
    <mergeCell ref="BC13:BK15"/>
    <mergeCell ref="BL13:BT15"/>
    <mergeCell ref="BU13:CB15"/>
    <mergeCell ref="A14:AJ14"/>
    <mergeCell ref="A15:AJ15"/>
    <mergeCell ref="A21:AJ21"/>
    <mergeCell ref="AK21:AS23"/>
    <mergeCell ref="AT21:BB23"/>
    <mergeCell ref="BC21:BK23"/>
    <mergeCell ref="BL21:BT23"/>
    <mergeCell ref="BU21:CB23"/>
    <mergeCell ref="A22:AJ22"/>
    <mergeCell ref="A23:AJ23"/>
    <mergeCell ref="A17:AJ17"/>
    <mergeCell ref="AK17:AS20"/>
    <mergeCell ref="AT17:BB20"/>
    <mergeCell ref="BC17:BK20"/>
    <mergeCell ref="BL17:BT20"/>
    <mergeCell ref="BU17:CB20"/>
    <mergeCell ref="A18:AJ18"/>
    <mergeCell ref="A19:AJ19"/>
    <mergeCell ref="A20:AJ20"/>
    <mergeCell ref="A24:AJ24"/>
    <mergeCell ref="AK24:AS27"/>
    <mergeCell ref="AT24:BB27"/>
    <mergeCell ref="BC24:BK27"/>
    <mergeCell ref="BL24:BT27"/>
    <mergeCell ref="BU24:CB27"/>
    <mergeCell ref="A25:AJ25"/>
    <mergeCell ref="A26:AJ26"/>
    <mergeCell ref="A27:AJ27"/>
    <mergeCell ref="BL29:BT35"/>
    <mergeCell ref="BU29:CB35"/>
    <mergeCell ref="A30:AJ30"/>
    <mergeCell ref="A31:AJ31"/>
    <mergeCell ref="A32:AJ32"/>
    <mergeCell ref="A33:AJ33"/>
    <mergeCell ref="A41:AJ41"/>
    <mergeCell ref="A42:AJ42"/>
    <mergeCell ref="A28:AJ28"/>
    <mergeCell ref="AK28:AS28"/>
    <mergeCell ref="AT28:BB28"/>
    <mergeCell ref="BC28:BK28"/>
    <mergeCell ref="BL28:BT28"/>
    <mergeCell ref="BU28:CB28"/>
    <mergeCell ref="A34:AJ34"/>
    <mergeCell ref="A35:AJ35"/>
    <mergeCell ref="A29:AJ29"/>
    <mergeCell ref="AK29:AS35"/>
    <mergeCell ref="AT29:BB35"/>
    <mergeCell ref="BC29:BK35"/>
    <mergeCell ref="A43:AJ43"/>
    <mergeCell ref="AK43:AS45"/>
    <mergeCell ref="AT43:BB45"/>
    <mergeCell ref="BL36:BT38"/>
    <mergeCell ref="BU36:CB38"/>
    <mergeCell ref="A37:AJ37"/>
    <mergeCell ref="A38:AJ38"/>
    <mergeCell ref="A39:AJ39"/>
    <mergeCell ref="AK39:AS42"/>
    <mergeCell ref="AT39:BB42"/>
    <mergeCell ref="BC39:BK42"/>
    <mergeCell ref="BL39:BT42"/>
    <mergeCell ref="BU39:CB42"/>
    <mergeCell ref="BC43:BK45"/>
    <mergeCell ref="BL43:BT45"/>
    <mergeCell ref="BU43:CB45"/>
    <mergeCell ref="A44:AJ44"/>
    <mergeCell ref="A45:AJ45"/>
    <mergeCell ref="A36:AJ36"/>
    <mergeCell ref="AK36:AS38"/>
    <mergeCell ref="AT36:BB38"/>
    <mergeCell ref="BC36:BK38"/>
    <mergeCell ref="A40:AJ40"/>
    <mergeCell ref="BU46:CB46"/>
    <mergeCell ref="A47:AJ47"/>
    <mergeCell ref="AK47:AS51"/>
    <mergeCell ref="AT47:BB51"/>
    <mergeCell ref="BC47:BK51"/>
    <mergeCell ref="BL47:BT51"/>
    <mergeCell ref="BU47:CB51"/>
    <mergeCell ref="A48:AJ48"/>
    <mergeCell ref="A49:AJ49"/>
    <mergeCell ref="A50:AJ50"/>
    <mergeCell ref="A46:AJ46"/>
    <mergeCell ref="AK46:AS46"/>
    <mergeCell ref="AT46:BB46"/>
    <mergeCell ref="BC46:BK46"/>
    <mergeCell ref="BL46:BT46"/>
    <mergeCell ref="A51:AJ51"/>
    <mergeCell ref="A59:AJ59"/>
    <mergeCell ref="AK59:AS61"/>
    <mergeCell ref="AT59:BB61"/>
    <mergeCell ref="BC59:BK61"/>
    <mergeCell ref="BL59:BT61"/>
    <mergeCell ref="BU59:CB61"/>
    <mergeCell ref="A60:AJ60"/>
    <mergeCell ref="A61:AJ61"/>
    <mergeCell ref="BU52:CB58"/>
    <mergeCell ref="A53:AJ53"/>
    <mergeCell ref="A54:AJ54"/>
    <mergeCell ref="A55:AJ55"/>
    <mergeCell ref="A56:AJ56"/>
    <mergeCell ref="A57:AJ57"/>
    <mergeCell ref="A58:AJ58"/>
    <mergeCell ref="A52:AJ52"/>
    <mergeCell ref="AK52:AS58"/>
    <mergeCell ref="AT52:BB58"/>
    <mergeCell ref="BC52:BK58"/>
    <mergeCell ref="BL52:BT58"/>
    <mergeCell ref="A62:AJ62"/>
    <mergeCell ref="AK62:AS66"/>
    <mergeCell ref="AT62:BB66"/>
    <mergeCell ref="BC62:BK66"/>
    <mergeCell ref="BL62:BT66"/>
    <mergeCell ref="BU62:CB66"/>
    <mergeCell ref="A63:AJ63"/>
    <mergeCell ref="A64:AJ64"/>
    <mergeCell ref="A65:AJ65"/>
    <mergeCell ref="A66:AJ66"/>
    <mergeCell ref="A78:AC78"/>
    <mergeCell ref="AD78:BI78"/>
    <mergeCell ref="BJ78:CB78"/>
    <mergeCell ref="A79:AC79"/>
    <mergeCell ref="AD79:BI79"/>
    <mergeCell ref="BJ79:CB79"/>
    <mergeCell ref="A67:AJ67"/>
    <mergeCell ref="AK67:AS67"/>
    <mergeCell ref="AT67:BB67"/>
    <mergeCell ref="BC67:BK67"/>
    <mergeCell ref="BL67:BT67"/>
    <mergeCell ref="BU67:CB67"/>
  </mergeCells>
  <pageMargins left="0.7" right="0.7" top="0.75" bottom="0.75" header="0.3" footer="0.3"/>
  <pageSetup paperSize="9" scale="92" orientation="portrait" r:id="rId1"/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CF294"/>
  <sheetViews>
    <sheetView zoomScaleNormal="100" workbookViewId="0">
      <selection activeCell="U107" sqref="U107"/>
    </sheetView>
  </sheetViews>
  <sheetFormatPr defaultColWidth="1.140625" defaultRowHeight="12.75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>
      <c r="A3" s="192" t="s">
        <v>287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5" spans="1:80" ht="15" customHeight="1">
      <c r="D5" s="110" t="s">
        <v>11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</row>
    <row r="6" spans="1:80" s="13" customFormat="1" ht="10.5">
      <c r="D6" s="111" t="s">
        <v>68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</row>
    <row r="9" spans="1:80" ht="12.75" customHeight="1">
      <c r="A9" s="124" t="s">
        <v>164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6"/>
      <c r="AK9" s="196" t="s">
        <v>29</v>
      </c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24" t="s">
        <v>165</v>
      </c>
      <c r="BD9" s="125"/>
      <c r="BE9" s="125"/>
      <c r="BF9" s="125"/>
      <c r="BG9" s="125"/>
      <c r="BH9" s="125"/>
      <c r="BI9" s="125"/>
      <c r="BJ9" s="125"/>
      <c r="BK9" s="126"/>
      <c r="BL9" s="124" t="s">
        <v>71</v>
      </c>
      <c r="BM9" s="125"/>
      <c r="BN9" s="125"/>
      <c r="BO9" s="125"/>
      <c r="BP9" s="125"/>
      <c r="BQ9" s="125"/>
      <c r="BR9" s="125"/>
      <c r="BS9" s="125"/>
      <c r="BT9" s="126"/>
      <c r="BU9" s="124" t="s">
        <v>72</v>
      </c>
      <c r="BV9" s="125"/>
      <c r="BW9" s="125"/>
      <c r="BX9" s="125"/>
      <c r="BY9" s="125"/>
      <c r="BZ9" s="125"/>
      <c r="CA9" s="125"/>
      <c r="CB9" s="126"/>
    </row>
    <row r="10" spans="1:80" ht="12.75" customHeight="1">
      <c r="A10" s="127" t="s">
        <v>73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27" t="s">
        <v>74</v>
      </c>
      <c r="AL10" s="128"/>
      <c r="AM10" s="128"/>
      <c r="AN10" s="128"/>
      <c r="AO10" s="128"/>
      <c r="AP10" s="128"/>
      <c r="AQ10" s="128"/>
      <c r="AR10" s="128"/>
      <c r="AS10" s="129"/>
      <c r="AT10" s="127" t="s">
        <v>75</v>
      </c>
      <c r="AU10" s="128"/>
      <c r="AV10" s="128"/>
      <c r="AW10" s="128"/>
      <c r="AX10" s="128"/>
      <c r="AY10" s="128"/>
      <c r="AZ10" s="128"/>
      <c r="BA10" s="128"/>
      <c r="BB10" s="129"/>
      <c r="BC10" s="127" t="s">
        <v>76</v>
      </c>
      <c r="BD10" s="128"/>
      <c r="BE10" s="128"/>
      <c r="BF10" s="128"/>
      <c r="BG10" s="128"/>
      <c r="BH10" s="128"/>
      <c r="BI10" s="128"/>
      <c r="BJ10" s="128"/>
      <c r="BK10" s="129"/>
      <c r="BL10" s="127" t="s">
        <v>77</v>
      </c>
      <c r="BM10" s="128"/>
      <c r="BN10" s="128"/>
      <c r="BO10" s="128"/>
      <c r="BP10" s="128"/>
      <c r="BQ10" s="128"/>
      <c r="BR10" s="128"/>
      <c r="BS10" s="128"/>
      <c r="BT10" s="129"/>
      <c r="BU10" s="127" t="s">
        <v>78</v>
      </c>
      <c r="BV10" s="128"/>
      <c r="BW10" s="128"/>
      <c r="BX10" s="128"/>
      <c r="BY10" s="128"/>
      <c r="BZ10" s="128"/>
      <c r="CA10" s="128"/>
      <c r="CB10" s="129"/>
    </row>
    <row r="11" spans="1:80" ht="12.75" customHeight="1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9"/>
      <c r="AK11" s="127" t="s">
        <v>79</v>
      </c>
      <c r="AL11" s="128"/>
      <c r="AM11" s="128"/>
      <c r="AN11" s="128"/>
      <c r="AO11" s="128"/>
      <c r="AP11" s="128"/>
      <c r="AQ11" s="128"/>
      <c r="AR11" s="128"/>
      <c r="AS11" s="129"/>
      <c r="AT11" s="127" t="s">
        <v>80</v>
      </c>
      <c r="AU11" s="128"/>
      <c r="AV11" s="128"/>
      <c r="AW11" s="128"/>
      <c r="AX11" s="128"/>
      <c r="AY11" s="128"/>
      <c r="AZ11" s="128"/>
      <c r="BA11" s="128"/>
      <c r="BB11" s="129"/>
      <c r="BC11" s="127"/>
      <c r="BD11" s="128"/>
      <c r="BE11" s="128"/>
      <c r="BF11" s="128"/>
      <c r="BG11" s="128"/>
      <c r="BH11" s="128"/>
      <c r="BI11" s="128"/>
      <c r="BJ11" s="128"/>
      <c r="BK11" s="129"/>
      <c r="BL11" s="127"/>
      <c r="BM11" s="128"/>
      <c r="BN11" s="128"/>
      <c r="BO11" s="128"/>
      <c r="BP11" s="128"/>
      <c r="BQ11" s="128"/>
      <c r="BR11" s="128"/>
      <c r="BS11" s="128"/>
      <c r="BT11" s="129"/>
      <c r="BU11" s="130" t="s">
        <v>81</v>
      </c>
      <c r="BV11" s="131"/>
      <c r="BW11" s="131"/>
      <c r="BX11" s="131"/>
      <c r="BY11" s="131"/>
      <c r="BZ11" s="131"/>
      <c r="CA11" s="131"/>
      <c r="CB11" s="132"/>
    </row>
    <row r="12" spans="1:80">
      <c r="A12" s="140" t="s">
        <v>82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96">
        <v>2</v>
      </c>
      <c r="AL12" s="196"/>
      <c r="AM12" s="196"/>
      <c r="AN12" s="196"/>
      <c r="AO12" s="196"/>
      <c r="AP12" s="196"/>
      <c r="AQ12" s="196"/>
      <c r="AR12" s="196"/>
      <c r="AS12" s="196"/>
      <c r="AT12" s="196">
        <v>3</v>
      </c>
      <c r="AU12" s="196"/>
      <c r="AV12" s="196"/>
      <c r="AW12" s="196"/>
      <c r="AX12" s="196"/>
      <c r="AY12" s="196"/>
      <c r="AZ12" s="196"/>
      <c r="BA12" s="196"/>
      <c r="BB12" s="196"/>
      <c r="BC12" s="196">
        <v>4</v>
      </c>
      <c r="BD12" s="196"/>
      <c r="BE12" s="196"/>
      <c r="BF12" s="196"/>
      <c r="BG12" s="196"/>
      <c r="BH12" s="196"/>
      <c r="BI12" s="196"/>
      <c r="BJ12" s="196"/>
      <c r="BK12" s="196"/>
      <c r="BL12" s="196">
        <v>5</v>
      </c>
      <c r="BM12" s="196"/>
      <c r="BN12" s="196"/>
      <c r="BO12" s="196"/>
      <c r="BP12" s="196"/>
      <c r="BQ12" s="196"/>
      <c r="BR12" s="196"/>
      <c r="BS12" s="196"/>
      <c r="BT12" s="196"/>
      <c r="BU12" s="196">
        <v>6</v>
      </c>
      <c r="BV12" s="196"/>
      <c r="BW12" s="196"/>
      <c r="BX12" s="196"/>
      <c r="BY12" s="196"/>
      <c r="BZ12" s="196"/>
      <c r="CA12" s="196"/>
      <c r="CB12" s="196"/>
    </row>
    <row r="13" spans="1:80" ht="12.75" customHeight="1">
      <c r="A13" s="204" t="s">
        <v>216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6"/>
      <c r="AK13" s="124">
        <v>1</v>
      </c>
      <c r="AL13" s="125"/>
      <c r="AM13" s="125"/>
      <c r="AN13" s="125"/>
      <c r="AO13" s="125"/>
      <c r="AP13" s="125"/>
      <c r="AQ13" s="125"/>
      <c r="AR13" s="125"/>
      <c r="AS13" s="126"/>
      <c r="AT13" s="124">
        <v>1</v>
      </c>
      <c r="AU13" s="125"/>
      <c r="AV13" s="125"/>
      <c r="AW13" s="125"/>
      <c r="AX13" s="125"/>
      <c r="AY13" s="125"/>
      <c r="AZ13" s="125"/>
      <c r="BA13" s="125"/>
      <c r="BB13" s="126"/>
      <c r="BC13" s="124">
        <v>100</v>
      </c>
      <c r="BD13" s="125"/>
      <c r="BE13" s="125"/>
      <c r="BF13" s="125"/>
      <c r="BG13" s="125"/>
      <c r="BH13" s="125"/>
      <c r="BI13" s="125"/>
      <c r="BJ13" s="125"/>
      <c r="BK13" s="126"/>
      <c r="BL13" s="124" t="s">
        <v>89</v>
      </c>
      <c r="BM13" s="125"/>
      <c r="BN13" s="125"/>
      <c r="BO13" s="125"/>
      <c r="BP13" s="125"/>
      <c r="BQ13" s="125"/>
      <c r="BR13" s="125"/>
      <c r="BS13" s="125"/>
      <c r="BT13" s="126"/>
      <c r="BU13" s="124">
        <v>2</v>
      </c>
      <c r="BV13" s="125"/>
      <c r="BW13" s="125"/>
      <c r="BX13" s="125"/>
      <c r="BY13" s="125"/>
      <c r="BZ13" s="125"/>
      <c r="CA13" s="125"/>
      <c r="CB13" s="126"/>
    </row>
    <row r="14" spans="1:80" ht="12.75" customHeight="1">
      <c r="A14" s="197" t="s">
        <v>217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9"/>
      <c r="AK14" s="127"/>
      <c r="AL14" s="128"/>
      <c r="AM14" s="128"/>
      <c r="AN14" s="128"/>
      <c r="AO14" s="128"/>
      <c r="AP14" s="128"/>
      <c r="AQ14" s="128"/>
      <c r="AR14" s="128"/>
      <c r="AS14" s="129"/>
      <c r="AT14" s="127"/>
      <c r="AU14" s="128"/>
      <c r="AV14" s="128"/>
      <c r="AW14" s="128"/>
      <c r="AX14" s="128"/>
      <c r="AY14" s="128"/>
      <c r="AZ14" s="128"/>
      <c r="BA14" s="128"/>
      <c r="BB14" s="129"/>
      <c r="BC14" s="127"/>
      <c r="BD14" s="128"/>
      <c r="BE14" s="128"/>
      <c r="BF14" s="128"/>
      <c r="BG14" s="128"/>
      <c r="BH14" s="128"/>
      <c r="BI14" s="128"/>
      <c r="BJ14" s="128"/>
      <c r="BK14" s="129"/>
      <c r="BL14" s="127"/>
      <c r="BM14" s="128"/>
      <c r="BN14" s="128"/>
      <c r="BO14" s="128"/>
      <c r="BP14" s="128"/>
      <c r="BQ14" s="128"/>
      <c r="BR14" s="128"/>
      <c r="BS14" s="128"/>
      <c r="BT14" s="129"/>
      <c r="BU14" s="127"/>
      <c r="BV14" s="128"/>
      <c r="BW14" s="128"/>
      <c r="BX14" s="128"/>
      <c r="BY14" s="128"/>
      <c r="BZ14" s="128"/>
      <c r="CA14" s="128"/>
      <c r="CB14" s="129"/>
    </row>
    <row r="15" spans="1:80" ht="12.75" customHeight="1">
      <c r="A15" s="197" t="s">
        <v>218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127"/>
      <c r="AL15" s="128"/>
      <c r="AM15" s="128"/>
      <c r="AN15" s="128"/>
      <c r="AO15" s="128"/>
      <c r="AP15" s="128"/>
      <c r="AQ15" s="128"/>
      <c r="AR15" s="128"/>
      <c r="AS15" s="129"/>
      <c r="AT15" s="127"/>
      <c r="AU15" s="128"/>
      <c r="AV15" s="128"/>
      <c r="AW15" s="128"/>
      <c r="AX15" s="128"/>
      <c r="AY15" s="128"/>
      <c r="AZ15" s="128"/>
      <c r="BA15" s="128"/>
      <c r="BB15" s="129"/>
      <c r="BC15" s="127"/>
      <c r="BD15" s="128"/>
      <c r="BE15" s="128"/>
      <c r="BF15" s="128"/>
      <c r="BG15" s="128"/>
      <c r="BH15" s="128"/>
      <c r="BI15" s="128"/>
      <c r="BJ15" s="128"/>
      <c r="BK15" s="129"/>
      <c r="BL15" s="127"/>
      <c r="BM15" s="128"/>
      <c r="BN15" s="128"/>
      <c r="BO15" s="128"/>
      <c r="BP15" s="128"/>
      <c r="BQ15" s="128"/>
      <c r="BR15" s="128"/>
      <c r="BS15" s="128"/>
      <c r="BT15" s="129"/>
      <c r="BU15" s="127"/>
      <c r="BV15" s="128"/>
      <c r="BW15" s="128"/>
      <c r="BX15" s="128"/>
      <c r="BY15" s="128"/>
      <c r="BZ15" s="128"/>
      <c r="CA15" s="128"/>
      <c r="CB15" s="129"/>
    </row>
    <row r="16" spans="1:80" ht="12.75" customHeight="1">
      <c r="A16" s="197" t="s">
        <v>219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9"/>
      <c r="AK16" s="127"/>
      <c r="AL16" s="128"/>
      <c r="AM16" s="128"/>
      <c r="AN16" s="128"/>
      <c r="AO16" s="128"/>
      <c r="AP16" s="128"/>
      <c r="AQ16" s="128"/>
      <c r="AR16" s="128"/>
      <c r="AS16" s="129"/>
      <c r="AT16" s="127"/>
      <c r="AU16" s="128"/>
      <c r="AV16" s="128"/>
      <c r="AW16" s="128"/>
      <c r="AX16" s="128"/>
      <c r="AY16" s="128"/>
      <c r="AZ16" s="128"/>
      <c r="BA16" s="128"/>
      <c r="BB16" s="129"/>
      <c r="BC16" s="127"/>
      <c r="BD16" s="128"/>
      <c r="BE16" s="128"/>
      <c r="BF16" s="128"/>
      <c r="BG16" s="128"/>
      <c r="BH16" s="128"/>
      <c r="BI16" s="128"/>
      <c r="BJ16" s="128"/>
      <c r="BK16" s="129"/>
      <c r="BL16" s="127"/>
      <c r="BM16" s="128"/>
      <c r="BN16" s="128"/>
      <c r="BO16" s="128"/>
      <c r="BP16" s="128"/>
      <c r="BQ16" s="128"/>
      <c r="BR16" s="128"/>
      <c r="BS16" s="128"/>
      <c r="BT16" s="129"/>
      <c r="BU16" s="127"/>
      <c r="BV16" s="128"/>
      <c r="BW16" s="128"/>
      <c r="BX16" s="128"/>
      <c r="BY16" s="128"/>
      <c r="BZ16" s="128"/>
      <c r="CA16" s="128"/>
      <c r="CB16" s="129"/>
    </row>
    <row r="17" spans="1:80" ht="12.75" customHeight="1">
      <c r="A17" s="200" t="s">
        <v>118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2"/>
      <c r="AK17" s="130"/>
      <c r="AL17" s="131"/>
      <c r="AM17" s="131"/>
      <c r="AN17" s="131"/>
      <c r="AO17" s="131"/>
      <c r="AP17" s="131"/>
      <c r="AQ17" s="131"/>
      <c r="AR17" s="131"/>
      <c r="AS17" s="132"/>
      <c r="AT17" s="130"/>
      <c r="AU17" s="131"/>
      <c r="AV17" s="131"/>
      <c r="AW17" s="131"/>
      <c r="AX17" s="131"/>
      <c r="AY17" s="131"/>
      <c r="AZ17" s="131"/>
      <c r="BA17" s="131"/>
      <c r="BB17" s="132"/>
      <c r="BC17" s="130"/>
      <c r="BD17" s="131"/>
      <c r="BE17" s="131"/>
      <c r="BF17" s="131"/>
      <c r="BG17" s="131"/>
      <c r="BH17" s="131"/>
      <c r="BI17" s="131"/>
      <c r="BJ17" s="131"/>
      <c r="BK17" s="132"/>
      <c r="BL17" s="130"/>
      <c r="BM17" s="131"/>
      <c r="BN17" s="131"/>
      <c r="BO17" s="131"/>
      <c r="BP17" s="131"/>
      <c r="BQ17" s="131"/>
      <c r="BR17" s="131"/>
      <c r="BS17" s="131"/>
      <c r="BT17" s="132"/>
      <c r="BU17" s="130"/>
      <c r="BV17" s="131"/>
      <c r="BW17" s="131"/>
      <c r="BX17" s="131"/>
      <c r="BY17" s="131"/>
      <c r="BZ17" s="131"/>
      <c r="CA17" s="131"/>
      <c r="CB17" s="132"/>
    </row>
    <row r="18" spans="1:80" ht="12.75" customHeight="1">
      <c r="A18" s="204" t="s">
        <v>220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6"/>
      <c r="AK18" s="124" t="s">
        <v>57</v>
      </c>
      <c r="AL18" s="125"/>
      <c r="AM18" s="125"/>
      <c r="AN18" s="125"/>
      <c r="AO18" s="125"/>
      <c r="AP18" s="125"/>
      <c r="AQ18" s="125"/>
      <c r="AR18" s="125"/>
      <c r="AS18" s="126"/>
      <c r="AT18" s="124" t="s">
        <v>57</v>
      </c>
      <c r="AU18" s="125"/>
      <c r="AV18" s="125"/>
      <c r="AW18" s="125"/>
      <c r="AX18" s="125"/>
      <c r="AY18" s="125"/>
      <c r="AZ18" s="125"/>
      <c r="BA18" s="125"/>
      <c r="BB18" s="126"/>
      <c r="BC18" s="124" t="s">
        <v>57</v>
      </c>
      <c r="BD18" s="125"/>
      <c r="BE18" s="125"/>
      <c r="BF18" s="125"/>
      <c r="BG18" s="125"/>
      <c r="BH18" s="125"/>
      <c r="BI18" s="125"/>
      <c r="BJ18" s="125"/>
      <c r="BK18" s="126"/>
      <c r="BL18" s="124" t="s">
        <v>57</v>
      </c>
      <c r="BM18" s="125"/>
      <c r="BN18" s="125"/>
      <c r="BO18" s="125"/>
      <c r="BP18" s="125"/>
      <c r="BQ18" s="125"/>
      <c r="BR18" s="125"/>
      <c r="BS18" s="125"/>
      <c r="BT18" s="126"/>
      <c r="BU18" s="124">
        <f>(BU21+BU26+BU32+BU39+BU46+BU51)/6</f>
        <v>2</v>
      </c>
      <c r="BV18" s="125"/>
      <c r="BW18" s="125"/>
      <c r="BX18" s="125"/>
      <c r="BY18" s="125"/>
      <c r="BZ18" s="125"/>
      <c r="CA18" s="125"/>
      <c r="CB18" s="126"/>
    </row>
    <row r="19" spans="1:80" ht="12.75" customHeight="1">
      <c r="A19" s="200" t="s">
        <v>25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2"/>
      <c r="AK19" s="130"/>
      <c r="AL19" s="131"/>
      <c r="AM19" s="131"/>
      <c r="AN19" s="131"/>
      <c r="AO19" s="131"/>
      <c r="AP19" s="131"/>
      <c r="AQ19" s="131"/>
      <c r="AR19" s="131"/>
      <c r="AS19" s="132"/>
      <c r="AT19" s="130"/>
      <c r="AU19" s="131"/>
      <c r="AV19" s="131"/>
      <c r="AW19" s="131"/>
      <c r="AX19" s="131"/>
      <c r="AY19" s="131"/>
      <c r="AZ19" s="131"/>
      <c r="BA19" s="131"/>
      <c r="BB19" s="132"/>
      <c r="BC19" s="130"/>
      <c r="BD19" s="131"/>
      <c r="BE19" s="131"/>
      <c r="BF19" s="131"/>
      <c r="BG19" s="131"/>
      <c r="BH19" s="131"/>
      <c r="BI19" s="131"/>
      <c r="BJ19" s="131"/>
      <c r="BK19" s="132"/>
      <c r="BL19" s="130"/>
      <c r="BM19" s="131"/>
      <c r="BN19" s="131"/>
      <c r="BO19" s="131"/>
      <c r="BP19" s="131"/>
      <c r="BQ19" s="131"/>
      <c r="BR19" s="131"/>
      <c r="BS19" s="131"/>
      <c r="BT19" s="132"/>
      <c r="BU19" s="130"/>
      <c r="BV19" s="131"/>
      <c r="BW19" s="131"/>
      <c r="BX19" s="131"/>
      <c r="BY19" s="131"/>
      <c r="BZ19" s="131"/>
      <c r="CA19" s="131"/>
      <c r="CB19" s="132"/>
    </row>
    <row r="20" spans="1:80" ht="15" customHeight="1">
      <c r="A20" s="203" t="s">
        <v>87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196"/>
      <c r="BM20" s="196"/>
      <c r="BN20" s="196"/>
      <c r="BO20" s="196"/>
      <c r="BP20" s="196"/>
      <c r="BQ20" s="196"/>
      <c r="BR20" s="196"/>
      <c r="BS20" s="196"/>
      <c r="BT20" s="196"/>
      <c r="BU20" s="207"/>
      <c r="BV20" s="207"/>
      <c r="BW20" s="207"/>
      <c r="BX20" s="207"/>
      <c r="BY20" s="207"/>
      <c r="BZ20" s="207"/>
      <c r="CA20" s="207"/>
      <c r="CB20" s="207"/>
    </row>
    <row r="21" spans="1:80" ht="12.75" customHeight="1">
      <c r="A21" s="204" t="s">
        <v>221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6"/>
      <c r="AK21" s="124">
        <v>0</v>
      </c>
      <c r="AL21" s="125"/>
      <c r="AM21" s="125"/>
      <c r="AN21" s="125"/>
      <c r="AO21" s="125"/>
      <c r="AP21" s="125"/>
      <c r="AQ21" s="125"/>
      <c r="AR21" s="125"/>
      <c r="AS21" s="126"/>
      <c r="AT21" s="124">
        <v>0</v>
      </c>
      <c r="AU21" s="125"/>
      <c r="AV21" s="125"/>
      <c r="AW21" s="125"/>
      <c r="AX21" s="125"/>
      <c r="AY21" s="125"/>
      <c r="AZ21" s="125"/>
      <c r="BA21" s="125"/>
      <c r="BB21" s="126"/>
      <c r="BC21" s="124">
        <v>100</v>
      </c>
      <c r="BD21" s="125"/>
      <c r="BE21" s="125"/>
      <c r="BF21" s="125"/>
      <c r="BG21" s="125"/>
      <c r="BH21" s="125"/>
      <c r="BI21" s="125"/>
      <c r="BJ21" s="125"/>
      <c r="BK21" s="126"/>
      <c r="BL21" s="124" t="s">
        <v>138</v>
      </c>
      <c r="BM21" s="125"/>
      <c r="BN21" s="125"/>
      <c r="BO21" s="125"/>
      <c r="BP21" s="125"/>
      <c r="BQ21" s="125"/>
      <c r="BR21" s="125"/>
      <c r="BS21" s="125"/>
      <c r="BT21" s="126"/>
      <c r="BU21" s="124">
        <v>2</v>
      </c>
      <c r="BV21" s="125"/>
      <c r="BW21" s="125"/>
      <c r="BX21" s="125"/>
      <c r="BY21" s="125"/>
      <c r="BZ21" s="125"/>
      <c r="CA21" s="125"/>
      <c r="CB21" s="126"/>
    </row>
    <row r="22" spans="1:80" ht="12.75" customHeight="1">
      <c r="A22" s="197" t="s">
        <v>222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9"/>
      <c r="AK22" s="127"/>
      <c r="AL22" s="128"/>
      <c r="AM22" s="128"/>
      <c r="AN22" s="128"/>
      <c r="AO22" s="128"/>
      <c r="AP22" s="128"/>
      <c r="AQ22" s="128"/>
      <c r="AR22" s="128"/>
      <c r="AS22" s="129"/>
      <c r="AT22" s="127"/>
      <c r="AU22" s="128"/>
      <c r="AV22" s="128"/>
      <c r="AW22" s="128"/>
      <c r="AX22" s="128"/>
      <c r="AY22" s="128"/>
      <c r="AZ22" s="128"/>
      <c r="BA22" s="128"/>
      <c r="BB22" s="129"/>
      <c r="BC22" s="127"/>
      <c r="BD22" s="128"/>
      <c r="BE22" s="128"/>
      <c r="BF22" s="128"/>
      <c r="BG22" s="128"/>
      <c r="BH22" s="128"/>
      <c r="BI22" s="128"/>
      <c r="BJ22" s="128"/>
      <c r="BK22" s="129"/>
      <c r="BL22" s="127"/>
      <c r="BM22" s="128"/>
      <c r="BN22" s="128"/>
      <c r="BO22" s="128"/>
      <c r="BP22" s="128"/>
      <c r="BQ22" s="128"/>
      <c r="BR22" s="128"/>
      <c r="BS22" s="128"/>
      <c r="BT22" s="129"/>
      <c r="BU22" s="127"/>
      <c r="BV22" s="128"/>
      <c r="BW22" s="128"/>
      <c r="BX22" s="128"/>
      <c r="BY22" s="128"/>
      <c r="BZ22" s="128"/>
      <c r="CA22" s="128"/>
      <c r="CB22" s="129"/>
    </row>
    <row r="23" spans="1:80" ht="12.75" customHeight="1">
      <c r="A23" s="197" t="s">
        <v>223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9"/>
      <c r="AK23" s="127"/>
      <c r="AL23" s="128"/>
      <c r="AM23" s="128"/>
      <c r="AN23" s="128"/>
      <c r="AO23" s="128"/>
      <c r="AP23" s="128"/>
      <c r="AQ23" s="128"/>
      <c r="AR23" s="128"/>
      <c r="AS23" s="129"/>
      <c r="AT23" s="127"/>
      <c r="AU23" s="128"/>
      <c r="AV23" s="128"/>
      <c r="AW23" s="128"/>
      <c r="AX23" s="128"/>
      <c r="AY23" s="128"/>
      <c r="AZ23" s="128"/>
      <c r="BA23" s="128"/>
      <c r="BB23" s="129"/>
      <c r="BC23" s="127"/>
      <c r="BD23" s="128"/>
      <c r="BE23" s="128"/>
      <c r="BF23" s="128"/>
      <c r="BG23" s="128"/>
      <c r="BH23" s="128"/>
      <c r="BI23" s="128"/>
      <c r="BJ23" s="128"/>
      <c r="BK23" s="129"/>
      <c r="BL23" s="127"/>
      <c r="BM23" s="128"/>
      <c r="BN23" s="128"/>
      <c r="BO23" s="128"/>
      <c r="BP23" s="128"/>
      <c r="BQ23" s="128"/>
      <c r="BR23" s="128"/>
      <c r="BS23" s="128"/>
      <c r="BT23" s="129"/>
      <c r="BU23" s="127"/>
      <c r="BV23" s="128"/>
      <c r="BW23" s="128"/>
      <c r="BX23" s="128"/>
      <c r="BY23" s="128"/>
      <c r="BZ23" s="128"/>
      <c r="CA23" s="128"/>
      <c r="CB23" s="129"/>
    </row>
    <row r="24" spans="1:80" ht="12.75" customHeight="1">
      <c r="A24" s="197" t="s">
        <v>224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9"/>
      <c r="AK24" s="127"/>
      <c r="AL24" s="128"/>
      <c r="AM24" s="128"/>
      <c r="AN24" s="128"/>
      <c r="AO24" s="128"/>
      <c r="AP24" s="128"/>
      <c r="AQ24" s="128"/>
      <c r="AR24" s="128"/>
      <c r="AS24" s="129"/>
      <c r="AT24" s="127"/>
      <c r="AU24" s="128"/>
      <c r="AV24" s="128"/>
      <c r="AW24" s="128"/>
      <c r="AX24" s="128"/>
      <c r="AY24" s="128"/>
      <c r="AZ24" s="128"/>
      <c r="BA24" s="128"/>
      <c r="BB24" s="129"/>
      <c r="BC24" s="127"/>
      <c r="BD24" s="128"/>
      <c r="BE24" s="128"/>
      <c r="BF24" s="128"/>
      <c r="BG24" s="128"/>
      <c r="BH24" s="128"/>
      <c r="BI24" s="128"/>
      <c r="BJ24" s="128"/>
      <c r="BK24" s="129"/>
      <c r="BL24" s="127"/>
      <c r="BM24" s="128"/>
      <c r="BN24" s="128"/>
      <c r="BO24" s="128"/>
      <c r="BP24" s="128"/>
      <c r="BQ24" s="128"/>
      <c r="BR24" s="128"/>
      <c r="BS24" s="128"/>
      <c r="BT24" s="129"/>
      <c r="BU24" s="127"/>
      <c r="BV24" s="128"/>
      <c r="BW24" s="128"/>
      <c r="BX24" s="128"/>
      <c r="BY24" s="128"/>
      <c r="BZ24" s="128"/>
      <c r="CA24" s="128"/>
      <c r="CB24" s="129"/>
    </row>
    <row r="25" spans="1:80" ht="12.75" customHeight="1">
      <c r="A25" s="200" t="s">
        <v>225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2"/>
      <c r="AK25" s="130"/>
      <c r="AL25" s="131"/>
      <c r="AM25" s="131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1"/>
      <c r="BA25" s="131"/>
      <c r="BB25" s="132"/>
      <c r="BC25" s="130"/>
      <c r="BD25" s="131"/>
      <c r="BE25" s="131"/>
      <c r="BF25" s="131"/>
      <c r="BG25" s="131"/>
      <c r="BH25" s="131"/>
      <c r="BI25" s="131"/>
      <c r="BJ25" s="131"/>
      <c r="BK25" s="132"/>
      <c r="BL25" s="130"/>
      <c r="BM25" s="131"/>
      <c r="BN25" s="131"/>
      <c r="BO25" s="131"/>
      <c r="BP25" s="131"/>
      <c r="BQ25" s="131"/>
      <c r="BR25" s="131"/>
      <c r="BS25" s="131"/>
      <c r="BT25" s="132"/>
      <c r="BU25" s="130"/>
      <c r="BV25" s="131"/>
      <c r="BW25" s="131"/>
      <c r="BX25" s="131"/>
      <c r="BY25" s="131"/>
      <c r="BZ25" s="131"/>
      <c r="CA25" s="131"/>
      <c r="CB25" s="132"/>
    </row>
    <row r="26" spans="1:80" ht="12.75" customHeight="1">
      <c r="A26" s="204" t="s">
        <v>226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6"/>
      <c r="AK26" s="159">
        <v>0</v>
      </c>
      <c r="AL26" s="125"/>
      <c r="AM26" s="125"/>
      <c r="AN26" s="125"/>
      <c r="AO26" s="125"/>
      <c r="AP26" s="125"/>
      <c r="AQ26" s="125"/>
      <c r="AR26" s="125"/>
      <c r="AS26" s="126"/>
      <c r="AT26" s="159">
        <v>0</v>
      </c>
      <c r="AU26" s="125"/>
      <c r="AV26" s="125"/>
      <c r="AW26" s="125"/>
      <c r="AX26" s="125"/>
      <c r="AY26" s="125"/>
      <c r="AZ26" s="125"/>
      <c r="BA26" s="125"/>
      <c r="BB26" s="126"/>
      <c r="BC26" s="159">
        <v>100</v>
      </c>
      <c r="BD26" s="125"/>
      <c r="BE26" s="125"/>
      <c r="BF26" s="125"/>
      <c r="BG26" s="125"/>
      <c r="BH26" s="125"/>
      <c r="BI26" s="125"/>
      <c r="BJ26" s="125"/>
      <c r="BK26" s="126"/>
      <c r="BL26" s="159" t="s">
        <v>89</v>
      </c>
      <c r="BM26" s="125"/>
      <c r="BN26" s="125"/>
      <c r="BO26" s="125"/>
      <c r="BP26" s="125"/>
      <c r="BQ26" s="125"/>
      <c r="BR26" s="125"/>
      <c r="BS26" s="125"/>
      <c r="BT26" s="126"/>
      <c r="BU26" s="159">
        <v>2</v>
      </c>
      <c r="BV26" s="125"/>
      <c r="BW26" s="125"/>
      <c r="BX26" s="125"/>
      <c r="BY26" s="125"/>
      <c r="BZ26" s="125"/>
      <c r="CA26" s="125"/>
      <c r="CB26" s="126"/>
    </row>
    <row r="27" spans="1:80" ht="12.75" customHeight="1">
      <c r="A27" s="197" t="s">
        <v>227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9"/>
      <c r="AK27" s="127"/>
      <c r="AL27" s="128"/>
      <c r="AM27" s="128"/>
      <c r="AN27" s="128"/>
      <c r="AO27" s="128"/>
      <c r="AP27" s="128"/>
      <c r="AQ27" s="128"/>
      <c r="AR27" s="128"/>
      <c r="AS27" s="129"/>
      <c r="AT27" s="127"/>
      <c r="AU27" s="128"/>
      <c r="AV27" s="128"/>
      <c r="AW27" s="128"/>
      <c r="AX27" s="128"/>
      <c r="AY27" s="128"/>
      <c r="AZ27" s="128"/>
      <c r="BA27" s="128"/>
      <c r="BB27" s="129"/>
      <c r="BC27" s="127"/>
      <c r="BD27" s="128"/>
      <c r="BE27" s="128"/>
      <c r="BF27" s="128"/>
      <c r="BG27" s="128"/>
      <c r="BH27" s="128"/>
      <c r="BI27" s="128"/>
      <c r="BJ27" s="128"/>
      <c r="BK27" s="129"/>
      <c r="BL27" s="127"/>
      <c r="BM27" s="128"/>
      <c r="BN27" s="128"/>
      <c r="BO27" s="128"/>
      <c r="BP27" s="128"/>
      <c r="BQ27" s="128"/>
      <c r="BR27" s="128"/>
      <c r="BS27" s="128"/>
      <c r="BT27" s="129"/>
      <c r="BU27" s="127"/>
      <c r="BV27" s="128"/>
      <c r="BW27" s="128"/>
      <c r="BX27" s="128"/>
      <c r="BY27" s="128"/>
      <c r="BZ27" s="128"/>
      <c r="CA27" s="128"/>
      <c r="CB27" s="129"/>
    </row>
    <row r="28" spans="1:80" ht="12.75" customHeight="1">
      <c r="A28" s="197" t="s">
        <v>228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9"/>
      <c r="AK28" s="127"/>
      <c r="AL28" s="128"/>
      <c r="AM28" s="128"/>
      <c r="AN28" s="128"/>
      <c r="AO28" s="128"/>
      <c r="AP28" s="128"/>
      <c r="AQ28" s="128"/>
      <c r="AR28" s="128"/>
      <c r="AS28" s="129"/>
      <c r="AT28" s="127"/>
      <c r="AU28" s="128"/>
      <c r="AV28" s="128"/>
      <c r="AW28" s="128"/>
      <c r="AX28" s="128"/>
      <c r="AY28" s="128"/>
      <c r="AZ28" s="128"/>
      <c r="BA28" s="128"/>
      <c r="BB28" s="129"/>
      <c r="BC28" s="127"/>
      <c r="BD28" s="128"/>
      <c r="BE28" s="128"/>
      <c r="BF28" s="128"/>
      <c r="BG28" s="128"/>
      <c r="BH28" s="128"/>
      <c r="BI28" s="128"/>
      <c r="BJ28" s="128"/>
      <c r="BK28" s="129"/>
      <c r="BL28" s="127"/>
      <c r="BM28" s="128"/>
      <c r="BN28" s="128"/>
      <c r="BO28" s="128"/>
      <c r="BP28" s="128"/>
      <c r="BQ28" s="128"/>
      <c r="BR28" s="128"/>
      <c r="BS28" s="128"/>
      <c r="BT28" s="129"/>
      <c r="BU28" s="127"/>
      <c r="BV28" s="128"/>
      <c r="BW28" s="128"/>
      <c r="BX28" s="128"/>
      <c r="BY28" s="128"/>
      <c r="BZ28" s="128"/>
      <c r="CA28" s="128"/>
      <c r="CB28" s="129"/>
    </row>
    <row r="29" spans="1:80" ht="12.75" customHeight="1">
      <c r="A29" s="197" t="s">
        <v>229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9"/>
      <c r="AK29" s="127"/>
      <c r="AL29" s="128"/>
      <c r="AM29" s="128"/>
      <c r="AN29" s="128"/>
      <c r="AO29" s="128"/>
      <c r="AP29" s="128"/>
      <c r="AQ29" s="128"/>
      <c r="AR29" s="128"/>
      <c r="AS29" s="129"/>
      <c r="AT29" s="127"/>
      <c r="AU29" s="128"/>
      <c r="AV29" s="128"/>
      <c r="AW29" s="128"/>
      <c r="AX29" s="128"/>
      <c r="AY29" s="128"/>
      <c r="AZ29" s="128"/>
      <c r="BA29" s="128"/>
      <c r="BB29" s="129"/>
      <c r="BC29" s="127"/>
      <c r="BD29" s="128"/>
      <c r="BE29" s="128"/>
      <c r="BF29" s="128"/>
      <c r="BG29" s="128"/>
      <c r="BH29" s="128"/>
      <c r="BI29" s="128"/>
      <c r="BJ29" s="128"/>
      <c r="BK29" s="129"/>
      <c r="BL29" s="127"/>
      <c r="BM29" s="128"/>
      <c r="BN29" s="128"/>
      <c r="BO29" s="128"/>
      <c r="BP29" s="128"/>
      <c r="BQ29" s="128"/>
      <c r="BR29" s="128"/>
      <c r="BS29" s="128"/>
      <c r="BT29" s="129"/>
      <c r="BU29" s="127"/>
      <c r="BV29" s="128"/>
      <c r="BW29" s="128"/>
      <c r="BX29" s="128"/>
      <c r="BY29" s="128"/>
      <c r="BZ29" s="128"/>
      <c r="CA29" s="128"/>
      <c r="CB29" s="129"/>
    </row>
    <row r="30" spans="1:80" ht="12.75" customHeight="1">
      <c r="A30" s="197" t="s">
        <v>230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9"/>
      <c r="AK30" s="127"/>
      <c r="AL30" s="128"/>
      <c r="AM30" s="128"/>
      <c r="AN30" s="128"/>
      <c r="AO30" s="128"/>
      <c r="AP30" s="128"/>
      <c r="AQ30" s="128"/>
      <c r="AR30" s="128"/>
      <c r="AS30" s="129"/>
      <c r="AT30" s="127"/>
      <c r="AU30" s="128"/>
      <c r="AV30" s="128"/>
      <c r="AW30" s="128"/>
      <c r="AX30" s="128"/>
      <c r="AY30" s="128"/>
      <c r="AZ30" s="128"/>
      <c r="BA30" s="128"/>
      <c r="BB30" s="129"/>
      <c r="BC30" s="127"/>
      <c r="BD30" s="128"/>
      <c r="BE30" s="128"/>
      <c r="BF30" s="128"/>
      <c r="BG30" s="128"/>
      <c r="BH30" s="128"/>
      <c r="BI30" s="128"/>
      <c r="BJ30" s="128"/>
      <c r="BK30" s="129"/>
      <c r="BL30" s="127"/>
      <c r="BM30" s="128"/>
      <c r="BN30" s="128"/>
      <c r="BO30" s="128"/>
      <c r="BP30" s="128"/>
      <c r="BQ30" s="128"/>
      <c r="BR30" s="128"/>
      <c r="BS30" s="128"/>
      <c r="BT30" s="129"/>
      <c r="BU30" s="127"/>
      <c r="BV30" s="128"/>
      <c r="BW30" s="128"/>
      <c r="BX30" s="128"/>
      <c r="BY30" s="128"/>
      <c r="BZ30" s="128"/>
      <c r="CA30" s="128"/>
      <c r="CB30" s="129"/>
    </row>
    <row r="31" spans="1:80" ht="12.75" customHeight="1">
      <c r="A31" s="200" t="s">
        <v>193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2"/>
      <c r="AK31" s="130"/>
      <c r="AL31" s="131"/>
      <c r="AM31" s="131"/>
      <c r="AN31" s="131"/>
      <c r="AO31" s="131"/>
      <c r="AP31" s="131"/>
      <c r="AQ31" s="131"/>
      <c r="AR31" s="131"/>
      <c r="AS31" s="132"/>
      <c r="AT31" s="130"/>
      <c r="AU31" s="131"/>
      <c r="AV31" s="131"/>
      <c r="AW31" s="131"/>
      <c r="AX31" s="131"/>
      <c r="AY31" s="131"/>
      <c r="AZ31" s="131"/>
      <c r="BA31" s="131"/>
      <c r="BB31" s="132"/>
      <c r="BC31" s="130"/>
      <c r="BD31" s="131"/>
      <c r="BE31" s="131"/>
      <c r="BF31" s="131"/>
      <c r="BG31" s="131"/>
      <c r="BH31" s="131"/>
      <c r="BI31" s="131"/>
      <c r="BJ31" s="131"/>
      <c r="BK31" s="132"/>
      <c r="BL31" s="130"/>
      <c r="BM31" s="131"/>
      <c r="BN31" s="131"/>
      <c r="BO31" s="131"/>
      <c r="BP31" s="131"/>
      <c r="BQ31" s="131"/>
      <c r="BR31" s="131"/>
      <c r="BS31" s="131"/>
      <c r="BT31" s="132"/>
      <c r="BU31" s="130"/>
      <c r="BV31" s="131"/>
      <c r="BW31" s="131"/>
      <c r="BX31" s="131"/>
      <c r="BY31" s="131"/>
      <c r="BZ31" s="131"/>
      <c r="CA31" s="131"/>
      <c r="CB31" s="132"/>
    </row>
    <row r="32" spans="1:80" ht="12.75" customHeight="1">
      <c r="A32" s="204" t="s">
        <v>231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6"/>
      <c r="AK32" s="159">
        <v>0</v>
      </c>
      <c r="AL32" s="125"/>
      <c r="AM32" s="125"/>
      <c r="AN32" s="125"/>
      <c r="AO32" s="125"/>
      <c r="AP32" s="125"/>
      <c r="AQ32" s="125"/>
      <c r="AR32" s="125"/>
      <c r="AS32" s="126"/>
      <c r="AT32" s="159">
        <v>0</v>
      </c>
      <c r="AU32" s="125"/>
      <c r="AV32" s="125"/>
      <c r="AW32" s="125"/>
      <c r="AX32" s="125"/>
      <c r="AY32" s="125"/>
      <c r="AZ32" s="125"/>
      <c r="BA32" s="125"/>
      <c r="BB32" s="126"/>
      <c r="BC32" s="159">
        <v>100</v>
      </c>
      <c r="BD32" s="125"/>
      <c r="BE32" s="125"/>
      <c r="BF32" s="125"/>
      <c r="BG32" s="125"/>
      <c r="BH32" s="125"/>
      <c r="BI32" s="125"/>
      <c r="BJ32" s="125"/>
      <c r="BK32" s="126"/>
      <c r="BL32" s="124" t="s">
        <v>138</v>
      </c>
      <c r="BM32" s="125"/>
      <c r="BN32" s="125"/>
      <c r="BO32" s="125"/>
      <c r="BP32" s="125"/>
      <c r="BQ32" s="125"/>
      <c r="BR32" s="125"/>
      <c r="BS32" s="125"/>
      <c r="BT32" s="126"/>
      <c r="BU32" s="159">
        <v>2</v>
      </c>
      <c r="BV32" s="125"/>
      <c r="BW32" s="125"/>
      <c r="BX32" s="125"/>
      <c r="BY32" s="125"/>
      <c r="BZ32" s="125"/>
      <c r="CA32" s="125"/>
      <c r="CB32" s="126"/>
    </row>
    <row r="33" spans="1:80" ht="12.75" customHeight="1">
      <c r="A33" s="197" t="s">
        <v>232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9"/>
      <c r="AK33" s="127"/>
      <c r="AL33" s="128"/>
      <c r="AM33" s="128"/>
      <c r="AN33" s="128"/>
      <c r="AO33" s="128"/>
      <c r="AP33" s="128"/>
      <c r="AQ33" s="128"/>
      <c r="AR33" s="128"/>
      <c r="AS33" s="129"/>
      <c r="AT33" s="127"/>
      <c r="AU33" s="128"/>
      <c r="AV33" s="128"/>
      <c r="AW33" s="128"/>
      <c r="AX33" s="128"/>
      <c r="AY33" s="128"/>
      <c r="AZ33" s="128"/>
      <c r="BA33" s="128"/>
      <c r="BB33" s="129"/>
      <c r="BC33" s="127"/>
      <c r="BD33" s="128"/>
      <c r="BE33" s="128"/>
      <c r="BF33" s="128"/>
      <c r="BG33" s="128"/>
      <c r="BH33" s="128"/>
      <c r="BI33" s="128"/>
      <c r="BJ33" s="128"/>
      <c r="BK33" s="129"/>
      <c r="BL33" s="127"/>
      <c r="BM33" s="128"/>
      <c r="BN33" s="128"/>
      <c r="BO33" s="128"/>
      <c r="BP33" s="128"/>
      <c r="BQ33" s="128"/>
      <c r="BR33" s="128"/>
      <c r="BS33" s="128"/>
      <c r="BT33" s="129"/>
      <c r="BU33" s="127"/>
      <c r="BV33" s="128"/>
      <c r="BW33" s="128"/>
      <c r="BX33" s="128"/>
      <c r="BY33" s="128"/>
      <c r="BZ33" s="128"/>
      <c r="CA33" s="128"/>
      <c r="CB33" s="129"/>
    </row>
    <row r="34" spans="1:80" ht="12.75" customHeight="1">
      <c r="A34" s="197" t="s">
        <v>233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  <c r="AK34" s="127"/>
      <c r="AL34" s="128"/>
      <c r="AM34" s="128"/>
      <c r="AN34" s="128"/>
      <c r="AO34" s="128"/>
      <c r="AP34" s="128"/>
      <c r="AQ34" s="128"/>
      <c r="AR34" s="128"/>
      <c r="AS34" s="129"/>
      <c r="AT34" s="127"/>
      <c r="AU34" s="128"/>
      <c r="AV34" s="128"/>
      <c r="AW34" s="128"/>
      <c r="AX34" s="128"/>
      <c r="AY34" s="128"/>
      <c r="AZ34" s="128"/>
      <c r="BA34" s="128"/>
      <c r="BB34" s="129"/>
      <c r="BC34" s="127"/>
      <c r="BD34" s="128"/>
      <c r="BE34" s="128"/>
      <c r="BF34" s="128"/>
      <c r="BG34" s="128"/>
      <c r="BH34" s="128"/>
      <c r="BI34" s="128"/>
      <c r="BJ34" s="128"/>
      <c r="BK34" s="129"/>
      <c r="BL34" s="127"/>
      <c r="BM34" s="128"/>
      <c r="BN34" s="128"/>
      <c r="BO34" s="128"/>
      <c r="BP34" s="128"/>
      <c r="BQ34" s="128"/>
      <c r="BR34" s="128"/>
      <c r="BS34" s="128"/>
      <c r="BT34" s="129"/>
      <c r="BU34" s="127"/>
      <c r="BV34" s="128"/>
      <c r="BW34" s="128"/>
      <c r="BX34" s="128"/>
      <c r="BY34" s="128"/>
      <c r="BZ34" s="128"/>
      <c r="CA34" s="128"/>
      <c r="CB34" s="129"/>
    </row>
    <row r="35" spans="1:80" ht="12.75" customHeight="1">
      <c r="A35" s="197" t="s">
        <v>234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9"/>
      <c r="AK35" s="127"/>
      <c r="AL35" s="128"/>
      <c r="AM35" s="128"/>
      <c r="AN35" s="128"/>
      <c r="AO35" s="128"/>
      <c r="AP35" s="128"/>
      <c r="AQ35" s="128"/>
      <c r="AR35" s="128"/>
      <c r="AS35" s="129"/>
      <c r="AT35" s="127"/>
      <c r="AU35" s="128"/>
      <c r="AV35" s="128"/>
      <c r="AW35" s="128"/>
      <c r="AX35" s="128"/>
      <c r="AY35" s="128"/>
      <c r="AZ35" s="128"/>
      <c r="BA35" s="128"/>
      <c r="BB35" s="129"/>
      <c r="BC35" s="127"/>
      <c r="BD35" s="128"/>
      <c r="BE35" s="128"/>
      <c r="BF35" s="128"/>
      <c r="BG35" s="128"/>
      <c r="BH35" s="128"/>
      <c r="BI35" s="128"/>
      <c r="BJ35" s="128"/>
      <c r="BK35" s="129"/>
      <c r="BL35" s="127"/>
      <c r="BM35" s="128"/>
      <c r="BN35" s="128"/>
      <c r="BO35" s="128"/>
      <c r="BP35" s="128"/>
      <c r="BQ35" s="128"/>
      <c r="BR35" s="128"/>
      <c r="BS35" s="128"/>
      <c r="BT35" s="129"/>
      <c r="BU35" s="127"/>
      <c r="BV35" s="128"/>
      <c r="BW35" s="128"/>
      <c r="BX35" s="128"/>
      <c r="BY35" s="128"/>
      <c r="BZ35" s="128"/>
      <c r="CA35" s="128"/>
      <c r="CB35" s="129"/>
    </row>
    <row r="36" spans="1:80" ht="12.75" customHeight="1">
      <c r="A36" s="197" t="s">
        <v>235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9"/>
      <c r="AK36" s="127"/>
      <c r="AL36" s="128"/>
      <c r="AM36" s="128"/>
      <c r="AN36" s="128"/>
      <c r="AO36" s="128"/>
      <c r="AP36" s="128"/>
      <c r="AQ36" s="128"/>
      <c r="AR36" s="128"/>
      <c r="AS36" s="129"/>
      <c r="AT36" s="127"/>
      <c r="AU36" s="128"/>
      <c r="AV36" s="128"/>
      <c r="AW36" s="128"/>
      <c r="AX36" s="128"/>
      <c r="AY36" s="128"/>
      <c r="AZ36" s="128"/>
      <c r="BA36" s="128"/>
      <c r="BB36" s="129"/>
      <c r="BC36" s="127"/>
      <c r="BD36" s="128"/>
      <c r="BE36" s="128"/>
      <c r="BF36" s="128"/>
      <c r="BG36" s="128"/>
      <c r="BH36" s="128"/>
      <c r="BI36" s="128"/>
      <c r="BJ36" s="128"/>
      <c r="BK36" s="129"/>
      <c r="BL36" s="127"/>
      <c r="BM36" s="128"/>
      <c r="BN36" s="128"/>
      <c r="BO36" s="128"/>
      <c r="BP36" s="128"/>
      <c r="BQ36" s="128"/>
      <c r="BR36" s="128"/>
      <c r="BS36" s="128"/>
      <c r="BT36" s="129"/>
      <c r="BU36" s="127"/>
      <c r="BV36" s="128"/>
      <c r="BW36" s="128"/>
      <c r="BX36" s="128"/>
      <c r="BY36" s="128"/>
      <c r="BZ36" s="128"/>
      <c r="CA36" s="128"/>
      <c r="CB36" s="129"/>
    </row>
    <row r="37" spans="1:80" ht="12.75" customHeight="1">
      <c r="A37" s="197" t="s">
        <v>236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9"/>
      <c r="AK37" s="127"/>
      <c r="AL37" s="128"/>
      <c r="AM37" s="128"/>
      <c r="AN37" s="128"/>
      <c r="AO37" s="128"/>
      <c r="AP37" s="128"/>
      <c r="AQ37" s="128"/>
      <c r="AR37" s="128"/>
      <c r="AS37" s="129"/>
      <c r="AT37" s="127"/>
      <c r="AU37" s="128"/>
      <c r="AV37" s="128"/>
      <c r="AW37" s="128"/>
      <c r="AX37" s="128"/>
      <c r="AY37" s="128"/>
      <c r="AZ37" s="128"/>
      <c r="BA37" s="128"/>
      <c r="BB37" s="129"/>
      <c r="BC37" s="127"/>
      <c r="BD37" s="128"/>
      <c r="BE37" s="128"/>
      <c r="BF37" s="128"/>
      <c r="BG37" s="128"/>
      <c r="BH37" s="128"/>
      <c r="BI37" s="128"/>
      <c r="BJ37" s="128"/>
      <c r="BK37" s="129"/>
      <c r="BL37" s="127"/>
      <c r="BM37" s="128"/>
      <c r="BN37" s="128"/>
      <c r="BO37" s="128"/>
      <c r="BP37" s="128"/>
      <c r="BQ37" s="128"/>
      <c r="BR37" s="128"/>
      <c r="BS37" s="128"/>
      <c r="BT37" s="129"/>
      <c r="BU37" s="127"/>
      <c r="BV37" s="128"/>
      <c r="BW37" s="128"/>
      <c r="BX37" s="128"/>
      <c r="BY37" s="128"/>
      <c r="BZ37" s="128"/>
      <c r="CA37" s="128"/>
      <c r="CB37" s="129"/>
    </row>
    <row r="38" spans="1:80" ht="12.75" customHeight="1">
      <c r="A38" s="200" t="s">
        <v>146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2"/>
      <c r="AK38" s="130"/>
      <c r="AL38" s="131"/>
      <c r="AM38" s="131"/>
      <c r="AN38" s="131"/>
      <c r="AO38" s="131"/>
      <c r="AP38" s="131"/>
      <c r="AQ38" s="131"/>
      <c r="AR38" s="131"/>
      <c r="AS38" s="132"/>
      <c r="AT38" s="130"/>
      <c r="AU38" s="131"/>
      <c r="AV38" s="131"/>
      <c r="AW38" s="131"/>
      <c r="AX38" s="131"/>
      <c r="AY38" s="131"/>
      <c r="AZ38" s="131"/>
      <c r="BA38" s="131"/>
      <c r="BB38" s="132"/>
      <c r="BC38" s="130"/>
      <c r="BD38" s="131"/>
      <c r="BE38" s="131"/>
      <c r="BF38" s="131"/>
      <c r="BG38" s="131"/>
      <c r="BH38" s="131"/>
      <c r="BI38" s="131"/>
      <c r="BJ38" s="131"/>
      <c r="BK38" s="132"/>
      <c r="BL38" s="130"/>
      <c r="BM38" s="131"/>
      <c r="BN38" s="131"/>
      <c r="BO38" s="131"/>
      <c r="BP38" s="131"/>
      <c r="BQ38" s="131"/>
      <c r="BR38" s="131"/>
      <c r="BS38" s="131"/>
      <c r="BT38" s="132"/>
      <c r="BU38" s="130"/>
      <c r="BV38" s="131"/>
      <c r="BW38" s="131"/>
      <c r="BX38" s="131"/>
      <c r="BY38" s="131"/>
      <c r="BZ38" s="131"/>
      <c r="CA38" s="131"/>
      <c r="CB38" s="132"/>
    </row>
    <row r="39" spans="1:80" ht="12.75" customHeight="1">
      <c r="A39" s="204" t="s">
        <v>237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124">
        <v>0</v>
      </c>
      <c r="AL39" s="125"/>
      <c r="AM39" s="125"/>
      <c r="AN39" s="125"/>
      <c r="AO39" s="125"/>
      <c r="AP39" s="125"/>
      <c r="AQ39" s="125"/>
      <c r="AR39" s="125"/>
      <c r="AS39" s="126"/>
      <c r="AT39" s="124">
        <v>0</v>
      </c>
      <c r="AU39" s="125"/>
      <c r="AV39" s="125"/>
      <c r="AW39" s="125"/>
      <c r="AX39" s="125"/>
      <c r="AY39" s="125"/>
      <c r="AZ39" s="125"/>
      <c r="BA39" s="125"/>
      <c r="BB39" s="126"/>
      <c r="BC39" s="124">
        <v>100</v>
      </c>
      <c r="BD39" s="125"/>
      <c r="BE39" s="125"/>
      <c r="BF39" s="125"/>
      <c r="BG39" s="125"/>
      <c r="BH39" s="125"/>
      <c r="BI39" s="125"/>
      <c r="BJ39" s="125"/>
      <c r="BK39" s="126"/>
      <c r="BL39" s="124" t="s">
        <v>138</v>
      </c>
      <c r="BM39" s="125"/>
      <c r="BN39" s="125"/>
      <c r="BO39" s="125"/>
      <c r="BP39" s="125"/>
      <c r="BQ39" s="125"/>
      <c r="BR39" s="125"/>
      <c r="BS39" s="125"/>
      <c r="BT39" s="126"/>
      <c r="BU39" s="124">
        <v>2</v>
      </c>
      <c r="BV39" s="125"/>
      <c r="BW39" s="125"/>
      <c r="BX39" s="125"/>
      <c r="BY39" s="125"/>
      <c r="BZ39" s="125"/>
      <c r="CA39" s="125"/>
      <c r="CB39" s="126"/>
    </row>
    <row r="40" spans="1:80" ht="12.75" customHeight="1">
      <c r="A40" s="197" t="s">
        <v>238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9"/>
      <c r="AK40" s="127"/>
      <c r="AL40" s="128"/>
      <c r="AM40" s="128"/>
      <c r="AN40" s="128"/>
      <c r="AO40" s="128"/>
      <c r="AP40" s="128"/>
      <c r="AQ40" s="128"/>
      <c r="AR40" s="128"/>
      <c r="AS40" s="129"/>
      <c r="AT40" s="127"/>
      <c r="AU40" s="128"/>
      <c r="AV40" s="128"/>
      <c r="AW40" s="128"/>
      <c r="AX40" s="128"/>
      <c r="AY40" s="128"/>
      <c r="AZ40" s="128"/>
      <c r="BA40" s="128"/>
      <c r="BB40" s="129"/>
      <c r="BC40" s="127"/>
      <c r="BD40" s="128"/>
      <c r="BE40" s="128"/>
      <c r="BF40" s="128"/>
      <c r="BG40" s="128"/>
      <c r="BH40" s="128"/>
      <c r="BI40" s="128"/>
      <c r="BJ40" s="128"/>
      <c r="BK40" s="129"/>
      <c r="BL40" s="127"/>
      <c r="BM40" s="128"/>
      <c r="BN40" s="128"/>
      <c r="BO40" s="128"/>
      <c r="BP40" s="128"/>
      <c r="BQ40" s="128"/>
      <c r="BR40" s="128"/>
      <c r="BS40" s="128"/>
      <c r="BT40" s="129"/>
      <c r="BU40" s="127"/>
      <c r="BV40" s="128"/>
      <c r="BW40" s="128"/>
      <c r="BX40" s="128"/>
      <c r="BY40" s="128"/>
      <c r="BZ40" s="128"/>
      <c r="CA40" s="128"/>
      <c r="CB40" s="129"/>
    </row>
    <row r="41" spans="1:80" ht="12.75" customHeight="1">
      <c r="A41" s="197" t="s">
        <v>239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9"/>
      <c r="AK41" s="127"/>
      <c r="AL41" s="128"/>
      <c r="AM41" s="128"/>
      <c r="AN41" s="128"/>
      <c r="AO41" s="128"/>
      <c r="AP41" s="128"/>
      <c r="AQ41" s="128"/>
      <c r="AR41" s="128"/>
      <c r="AS41" s="129"/>
      <c r="AT41" s="127"/>
      <c r="AU41" s="128"/>
      <c r="AV41" s="128"/>
      <c r="AW41" s="128"/>
      <c r="AX41" s="128"/>
      <c r="AY41" s="128"/>
      <c r="AZ41" s="128"/>
      <c r="BA41" s="128"/>
      <c r="BB41" s="129"/>
      <c r="BC41" s="127"/>
      <c r="BD41" s="128"/>
      <c r="BE41" s="128"/>
      <c r="BF41" s="128"/>
      <c r="BG41" s="128"/>
      <c r="BH41" s="128"/>
      <c r="BI41" s="128"/>
      <c r="BJ41" s="128"/>
      <c r="BK41" s="129"/>
      <c r="BL41" s="127"/>
      <c r="BM41" s="128"/>
      <c r="BN41" s="128"/>
      <c r="BO41" s="128"/>
      <c r="BP41" s="128"/>
      <c r="BQ41" s="128"/>
      <c r="BR41" s="128"/>
      <c r="BS41" s="128"/>
      <c r="BT41" s="129"/>
      <c r="BU41" s="127"/>
      <c r="BV41" s="128"/>
      <c r="BW41" s="128"/>
      <c r="BX41" s="128"/>
      <c r="BY41" s="128"/>
      <c r="BZ41" s="128"/>
      <c r="CA41" s="128"/>
      <c r="CB41" s="129"/>
    </row>
    <row r="42" spans="1:80" ht="12.75" customHeight="1">
      <c r="A42" s="197" t="s">
        <v>240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9"/>
      <c r="AK42" s="127"/>
      <c r="AL42" s="128"/>
      <c r="AM42" s="128"/>
      <c r="AN42" s="128"/>
      <c r="AO42" s="128"/>
      <c r="AP42" s="128"/>
      <c r="AQ42" s="128"/>
      <c r="AR42" s="128"/>
      <c r="AS42" s="129"/>
      <c r="AT42" s="127"/>
      <c r="AU42" s="128"/>
      <c r="AV42" s="128"/>
      <c r="AW42" s="128"/>
      <c r="AX42" s="128"/>
      <c r="AY42" s="128"/>
      <c r="AZ42" s="128"/>
      <c r="BA42" s="128"/>
      <c r="BB42" s="129"/>
      <c r="BC42" s="127"/>
      <c r="BD42" s="128"/>
      <c r="BE42" s="128"/>
      <c r="BF42" s="128"/>
      <c r="BG42" s="128"/>
      <c r="BH42" s="128"/>
      <c r="BI42" s="128"/>
      <c r="BJ42" s="128"/>
      <c r="BK42" s="129"/>
      <c r="BL42" s="127"/>
      <c r="BM42" s="128"/>
      <c r="BN42" s="128"/>
      <c r="BO42" s="128"/>
      <c r="BP42" s="128"/>
      <c r="BQ42" s="128"/>
      <c r="BR42" s="128"/>
      <c r="BS42" s="128"/>
      <c r="BT42" s="129"/>
      <c r="BU42" s="127"/>
      <c r="BV42" s="128"/>
      <c r="BW42" s="128"/>
      <c r="BX42" s="128"/>
      <c r="BY42" s="128"/>
      <c r="BZ42" s="128"/>
      <c r="CA42" s="128"/>
      <c r="CB42" s="129"/>
    </row>
    <row r="43" spans="1:80" ht="12.75" customHeight="1">
      <c r="A43" s="197" t="s">
        <v>241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9"/>
      <c r="AK43" s="127"/>
      <c r="AL43" s="128"/>
      <c r="AM43" s="128"/>
      <c r="AN43" s="128"/>
      <c r="AO43" s="128"/>
      <c r="AP43" s="128"/>
      <c r="AQ43" s="128"/>
      <c r="AR43" s="128"/>
      <c r="AS43" s="129"/>
      <c r="AT43" s="127"/>
      <c r="AU43" s="128"/>
      <c r="AV43" s="128"/>
      <c r="AW43" s="128"/>
      <c r="AX43" s="128"/>
      <c r="AY43" s="128"/>
      <c r="AZ43" s="128"/>
      <c r="BA43" s="128"/>
      <c r="BB43" s="129"/>
      <c r="BC43" s="127"/>
      <c r="BD43" s="128"/>
      <c r="BE43" s="128"/>
      <c r="BF43" s="128"/>
      <c r="BG43" s="128"/>
      <c r="BH43" s="128"/>
      <c r="BI43" s="128"/>
      <c r="BJ43" s="128"/>
      <c r="BK43" s="129"/>
      <c r="BL43" s="127"/>
      <c r="BM43" s="128"/>
      <c r="BN43" s="128"/>
      <c r="BO43" s="128"/>
      <c r="BP43" s="128"/>
      <c r="BQ43" s="128"/>
      <c r="BR43" s="128"/>
      <c r="BS43" s="128"/>
      <c r="BT43" s="129"/>
      <c r="BU43" s="127"/>
      <c r="BV43" s="128"/>
      <c r="BW43" s="128"/>
      <c r="BX43" s="128"/>
      <c r="BY43" s="128"/>
      <c r="BZ43" s="128"/>
      <c r="CA43" s="128"/>
      <c r="CB43" s="129"/>
    </row>
    <row r="44" spans="1:80" ht="12.75" customHeight="1">
      <c r="A44" s="197" t="s">
        <v>224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9"/>
      <c r="AK44" s="127"/>
      <c r="AL44" s="128"/>
      <c r="AM44" s="128"/>
      <c r="AN44" s="128"/>
      <c r="AO44" s="128"/>
      <c r="AP44" s="128"/>
      <c r="AQ44" s="128"/>
      <c r="AR44" s="128"/>
      <c r="AS44" s="129"/>
      <c r="AT44" s="127"/>
      <c r="AU44" s="128"/>
      <c r="AV44" s="128"/>
      <c r="AW44" s="128"/>
      <c r="AX44" s="128"/>
      <c r="AY44" s="128"/>
      <c r="AZ44" s="128"/>
      <c r="BA44" s="128"/>
      <c r="BB44" s="129"/>
      <c r="BC44" s="127"/>
      <c r="BD44" s="128"/>
      <c r="BE44" s="128"/>
      <c r="BF44" s="128"/>
      <c r="BG44" s="128"/>
      <c r="BH44" s="128"/>
      <c r="BI44" s="128"/>
      <c r="BJ44" s="128"/>
      <c r="BK44" s="129"/>
      <c r="BL44" s="127"/>
      <c r="BM44" s="128"/>
      <c r="BN44" s="128"/>
      <c r="BO44" s="128"/>
      <c r="BP44" s="128"/>
      <c r="BQ44" s="128"/>
      <c r="BR44" s="128"/>
      <c r="BS44" s="128"/>
      <c r="BT44" s="129"/>
      <c r="BU44" s="127"/>
      <c r="BV44" s="128"/>
      <c r="BW44" s="128"/>
      <c r="BX44" s="128"/>
      <c r="BY44" s="128"/>
      <c r="BZ44" s="128"/>
      <c r="CA44" s="128"/>
      <c r="CB44" s="129"/>
    </row>
    <row r="45" spans="1:80" ht="12.75" customHeight="1">
      <c r="A45" s="200" t="s">
        <v>225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  <c r="AK45" s="130"/>
      <c r="AL45" s="131"/>
      <c r="AM45" s="131"/>
      <c r="AN45" s="131"/>
      <c r="AO45" s="131"/>
      <c r="AP45" s="131"/>
      <c r="AQ45" s="131"/>
      <c r="AR45" s="131"/>
      <c r="AS45" s="132"/>
      <c r="AT45" s="130"/>
      <c r="AU45" s="131"/>
      <c r="AV45" s="131"/>
      <c r="AW45" s="131"/>
      <c r="AX45" s="131"/>
      <c r="AY45" s="131"/>
      <c r="AZ45" s="131"/>
      <c r="BA45" s="131"/>
      <c r="BB45" s="132"/>
      <c r="BC45" s="130"/>
      <c r="BD45" s="131"/>
      <c r="BE45" s="131"/>
      <c r="BF45" s="131"/>
      <c r="BG45" s="131"/>
      <c r="BH45" s="131"/>
      <c r="BI45" s="131"/>
      <c r="BJ45" s="131"/>
      <c r="BK45" s="132"/>
      <c r="BL45" s="130"/>
      <c r="BM45" s="131"/>
      <c r="BN45" s="131"/>
      <c r="BO45" s="131"/>
      <c r="BP45" s="131"/>
      <c r="BQ45" s="131"/>
      <c r="BR45" s="131"/>
      <c r="BS45" s="131"/>
      <c r="BT45" s="132"/>
      <c r="BU45" s="130"/>
      <c r="BV45" s="131"/>
      <c r="BW45" s="131"/>
      <c r="BX45" s="131"/>
      <c r="BY45" s="131"/>
      <c r="BZ45" s="131"/>
      <c r="CA45" s="131"/>
      <c r="CB45" s="132"/>
    </row>
    <row r="46" spans="1:80" ht="12.75" customHeight="1">
      <c r="A46" s="204" t="s">
        <v>242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6"/>
      <c r="AK46" s="159">
        <v>0</v>
      </c>
      <c r="AL46" s="125"/>
      <c r="AM46" s="125"/>
      <c r="AN46" s="125"/>
      <c r="AO46" s="125"/>
      <c r="AP46" s="125"/>
      <c r="AQ46" s="125"/>
      <c r="AR46" s="125"/>
      <c r="AS46" s="126"/>
      <c r="AT46" s="159">
        <v>0</v>
      </c>
      <c r="AU46" s="125"/>
      <c r="AV46" s="125"/>
      <c r="AW46" s="125"/>
      <c r="AX46" s="125"/>
      <c r="AY46" s="125"/>
      <c r="AZ46" s="125"/>
      <c r="BA46" s="125"/>
      <c r="BB46" s="126"/>
      <c r="BC46" s="159">
        <v>100</v>
      </c>
      <c r="BD46" s="125"/>
      <c r="BE46" s="125"/>
      <c r="BF46" s="125"/>
      <c r="BG46" s="125"/>
      <c r="BH46" s="125"/>
      <c r="BI46" s="125"/>
      <c r="BJ46" s="125"/>
      <c r="BK46" s="126"/>
      <c r="BL46" s="159" t="s">
        <v>89</v>
      </c>
      <c r="BM46" s="125"/>
      <c r="BN46" s="125"/>
      <c r="BO46" s="125"/>
      <c r="BP46" s="125"/>
      <c r="BQ46" s="125"/>
      <c r="BR46" s="125"/>
      <c r="BS46" s="125"/>
      <c r="BT46" s="126"/>
      <c r="BU46" s="159">
        <v>2</v>
      </c>
      <c r="BV46" s="125"/>
      <c r="BW46" s="125"/>
      <c r="BX46" s="125"/>
      <c r="BY46" s="125"/>
      <c r="BZ46" s="125"/>
      <c r="CA46" s="125"/>
      <c r="CB46" s="126"/>
    </row>
    <row r="47" spans="1:80" ht="12.75" customHeight="1">
      <c r="A47" s="197" t="s">
        <v>243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9"/>
      <c r="AK47" s="127"/>
      <c r="AL47" s="128"/>
      <c r="AM47" s="128"/>
      <c r="AN47" s="128"/>
      <c r="AO47" s="128"/>
      <c r="AP47" s="128"/>
      <c r="AQ47" s="128"/>
      <c r="AR47" s="128"/>
      <c r="AS47" s="129"/>
      <c r="AT47" s="127"/>
      <c r="AU47" s="128"/>
      <c r="AV47" s="128"/>
      <c r="AW47" s="128"/>
      <c r="AX47" s="128"/>
      <c r="AY47" s="128"/>
      <c r="AZ47" s="128"/>
      <c r="BA47" s="128"/>
      <c r="BB47" s="129"/>
      <c r="BC47" s="127"/>
      <c r="BD47" s="128"/>
      <c r="BE47" s="128"/>
      <c r="BF47" s="128"/>
      <c r="BG47" s="128"/>
      <c r="BH47" s="128"/>
      <c r="BI47" s="128"/>
      <c r="BJ47" s="128"/>
      <c r="BK47" s="129"/>
      <c r="BL47" s="127"/>
      <c r="BM47" s="128"/>
      <c r="BN47" s="128"/>
      <c r="BO47" s="128"/>
      <c r="BP47" s="128"/>
      <c r="BQ47" s="128"/>
      <c r="BR47" s="128"/>
      <c r="BS47" s="128"/>
      <c r="BT47" s="129"/>
      <c r="BU47" s="127"/>
      <c r="BV47" s="128"/>
      <c r="BW47" s="128"/>
      <c r="BX47" s="128"/>
      <c r="BY47" s="128"/>
      <c r="BZ47" s="128"/>
      <c r="CA47" s="128"/>
      <c r="CB47" s="129"/>
    </row>
    <row r="48" spans="1:80" ht="12.75" customHeight="1">
      <c r="A48" s="197" t="s">
        <v>244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9"/>
      <c r="AK48" s="127"/>
      <c r="AL48" s="128"/>
      <c r="AM48" s="128"/>
      <c r="AN48" s="128"/>
      <c r="AO48" s="128"/>
      <c r="AP48" s="128"/>
      <c r="AQ48" s="128"/>
      <c r="AR48" s="128"/>
      <c r="AS48" s="129"/>
      <c r="AT48" s="127"/>
      <c r="AU48" s="128"/>
      <c r="AV48" s="128"/>
      <c r="AW48" s="128"/>
      <c r="AX48" s="128"/>
      <c r="AY48" s="128"/>
      <c r="AZ48" s="128"/>
      <c r="BA48" s="128"/>
      <c r="BB48" s="129"/>
      <c r="BC48" s="127"/>
      <c r="BD48" s="128"/>
      <c r="BE48" s="128"/>
      <c r="BF48" s="128"/>
      <c r="BG48" s="128"/>
      <c r="BH48" s="128"/>
      <c r="BI48" s="128"/>
      <c r="BJ48" s="128"/>
      <c r="BK48" s="129"/>
      <c r="BL48" s="127"/>
      <c r="BM48" s="128"/>
      <c r="BN48" s="128"/>
      <c r="BO48" s="128"/>
      <c r="BP48" s="128"/>
      <c r="BQ48" s="128"/>
      <c r="BR48" s="128"/>
      <c r="BS48" s="128"/>
      <c r="BT48" s="129"/>
      <c r="BU48" s="127"/>
      <c r="BV48" s="128"/>
      <c r="BW48" s="128"/>
      <c r="BX48" s="128"/>
      <c r="BY48" s="128"/>
      <c r="BZ48" s="128"/>
      <c r="CA48" s="128"/>
      <c r="CB48" s="129"/>
    </row>
    <row r="49" spans="1:80" ht="12.75" customHeight="1">
      <c r="A49" s="197" t="s">
        <v>245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9"/>
      <c r="AK49" s="127"/>
      <c r="AL49" s="128"/>
      <c r="AM49" s="128"/>
      <c r="AN49" s="128"/>
      <c r="AO49" s="128"/>
      <c r="AP49" s="128"/>
      <c r="AQ49" s="128"/>
      <c r="AR49" s="128"/>
      <c r="AS49" s="129"/>
      <c r="AT49" s="127"/>
      <c r="AU49" s="128"/>
      <c r="AV49" s="128"/>
      <c r="AW49" s="128"/>
      <c r="AX49" s="128"/>
      <c r="AY49" s="128"/>
      <c r="AZ49" s="128"/>
      <c r="BA49" s="128"/>
      <c r="BB49" s="129"/>
      <c r="BC49" s="127"/>
      <c r="BD49" s="128"/>
      <c r="BE49" s="128"/>
      <c r="BF49" s="128"/>
      <c r="BG49" s="128"/>
      <c r="BH49" s="128"/>
      <c r="BI49" s="128"/>
      <c r="BJ49" s="128"/>
      <c r="BK49" s="129"/>
      <c r="BL49" s="127"/>
      <c r="BM49" s="128"/>
      <c r="BN49" s="128"/>
      <c r="BO49" s="128"/>
      <c r="BP49" s="128"/>
      <c r="BQ49" s="128"/>
      <c r="BR49" s="128"/>
      <c r="BS49" s="128"/>
      <c r="BT49" s="129"/>
      <c r="BU49" s="127"/>
      <c r="BV49" s="128"/>
      <c r="BW49" s="128"/>
      <c r="BX49" s="128"/>
      <c r="BY49" s="128"/>
      <c r="BZ49" s="128"/>
      <c r="CA49" s="128"/>
      <c r="CB49" s="129"/>
    </row>
    <row r="50" spans="1:80" ht="12.75" customHeight="1">
      <c r="A50" s="200" t="s">
        <v>225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2"/>
      <c r="AK50" s="130"/>
      <c r="AL50" s="131"/>
      <c r="AM50" s="131"/>
      <c r="AN50" s="131"/>
      <c r="AO50" s="131"/>
      <c r="AP50" s="131"/>
      <c r="AQ50" s="131"/>
      <c r="AR50" s="131"/>
      <c r="AS50" s="132"/>
      <c r="AT50" s="130"/>
      <c r="AU50" s="131"/>
      <c r="AV50" s="131"/>
      <c r="AW50" s="131"/>
      <c r="AX50" s="131"/>
      <c r="AY50" s="131"/>
      <c r="AZ50" s="131"/>
      <c r="BA50" s="131"/>
      <c r="BB50" s="132"/>
      <c r="BC50" s="130"/>
      <c r="BD50" s="131"/>
      <c r="BE50" s="131"/>
      <c r="BF50" s="131"/>
      <c r="BG50" s="131"/>
      <c r="BH50" s="131"/>
      <c r="BI50" s="131"/>
      <c r="BJ50" s="131"/>
      <c r="BK50" s="132"/>
      <c r="BL50" s="130"/>
      <c r="BM50" s="131"/>
      <c r="BN50" s="131"/>
      <c r="BO50" s="131"/>
      <c r="BP50" s="131"/>
      <c r="BQ50" s="131"/>
      <c r="BR50" s="131"/>
      <c r="BS50" s="131"/>
      <c r="BT50" s="132"/>
      <c r="BU50" s="130"/>
      <c r="BV50" s="131"/>
      <c r="BW50" s="131"/>
      <c r="BX50" s="131"/>
      <c r="BY50" s="131"/>
      <c r="BZ50" s="131"/>
      <c r="CA50" s="131"/>
      <c r="CB50" s="132"/>
    </row>
    <row r="51" spans="1:80" ht="12.75" customHeight="1">
      <c r="A51" s="204" t="s">
        <v>246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6"/>
      <c r="AK51" s="159">
        <v>0</v>
      </c>
      <c r="AL51" s="125"/>
      <c r="AM51" s="125"/>
      <c r="AN51" s="125"/>
      <c r="AO51" s="125"/>
      <c r="AP51" s="125"/>
      <c r="AQ51" s="125"/>
      <c r="AR51" s="125"/>
      <c r="AS51" s="126"/>
      <c r="AT51" s="159">
        <v>0</v>
      </c>
      <c r="AU51" s="125"/>
      <c r="AV51" s="125"/>
      <c r="AW51" s="125"/>
      <c r="AX51" s="125"/>
      <c r="AY51" s="125"/>
      <c r="AZ51" s="125"/>
      <c r="BA51" s="125"/>
      <c r="BB51" s="126"/>
      <c r="BC51" s="159">
        <v>100</v>
      </c>
      <c r="BD51" s="125"/>
      <c r="BE51" s="125"/>
      <c r="BF51" s="125"/>
      <c r="BG51" s="125"/>
      <c r="BH51" s="125"/>
      <c r="BI51" s="125"/>
      <c r="BJ51" s="125"/>
      <c r="BK51" s="126"/>
      <c r="BL51" s="159" t="s">
        <v>89</v>
      </c>
      <c r="BM51" s="125"/>
      <c r="BN51" s="125"/>
      <c r="BO51" s="125"/>
      <c r="BP51" s="125"/>
      <c r="BQ51" s="125"/>
      <c r="BR51" s="125"/>
      <c r="BS51" s="125"/>
      <c r="BT51" s="126"/>
      <c r="BU51" s="159">
        <v>2</v>
      </c>
      <c r="BV51" s="125"/>
      <c r="BW51" s="125"/>
      <c r="BX51" s="125"/>
      <c r="BY51" s="125"/>
      <c r="BZ51" s="125"/>
      <c r="CA51" s="125"/>
      <c r="CB51" s="126"/>
    </row>
    <row r="52" spans="1:80" ht="12.75" customHeight="1">
      <c r="A52" s="197" t="s">
        <v>247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9"/>
      <c r="AK52" s="127"/>
      <c r="AL52" s="128"/>
      <c r="AM52" s="128"/>
      <c r="AN52" s="128"/>
      <c r="AO52" s="128"/>
      <c r="AP52" s="128"/>
      <c r="AQ52" s="128"/>
      <c r="AR52" s="128"/>
      <c r="AS52" s="129"/>
      <c r="AT52" s="127"/>
      <c r="AU52" s="128"/>
      <c r="AV52" s="128"/>
      <c r="AW52" s="128"/>
      <c r="AX52" s="128"/>
      <c r="AY52" s="128"/>
      <c r="AZ52" s="128"/>
      <c r="BA52" s="128"/>
      <c r="BB52" s="129"/>
      <c r="BC52" s="127"/>
      <c r="BD52" s="128"/>
      <c r="BE52" s="128"/>
      <c r="BF52" s="128"/>
      <c r="BG52" s="128"/>
      <c r="BH52" s="128"/>
      <c r="BI52" s="128"/>
      <c r="BJ52" s="128"/>
      <c r="BK52" s="129"/>
      <c r="BL52" s="127"/>
      <c r="BM52" s="128"/>
      <c r="BN52" s="128"/>
      <c r="BO52" s="128"/>
      <c r="BP52" s="128"/>
      <c r="BQ52" s="128"/>
      <c r="BR52" s="128"/>
      <c r="BS52" s="128"/>
      <c r="BT52" s="129"/>
      <c r="BU52" s="127"/>
      <c r="BV52" s="128"/>
      <c r="BW52" s="128"/>
      <c r="BX52" s="128"/>
      <c r="BY52" s="128"/>
      <c r="BZ52" s="128"/>
      <c r="CA52" s="128"/>
      <c r="CB52" s="129"/>
    </row>
    <row r="53" spans="1:80" ht="12.75" customHeight="1">
      <c r="A53" s="197" t="s">
        <v>248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9"/>
      <c r="AK53" s="127"/>
      <c r="AL53" s="128"/>
      <c r="AM53" s="128"/>
      <c r="AN53" s="128"/>
      <c r="AO53" s="128"/>
      <c r="AP53" s="128"/>
      <c r="AQ53" s="128"/>
      <c r="AR53" s="128"/>
      <c r="AS53" s="129"/>
      <c r="AT53" s="127"/>
      <c r="AU53" s="128"/>
      <c r="AV53" s="128"/>
      <c r="AW53" s="128"/>
      <c r="AX53" s="128"/>
      <c r="AY53" s="128"/>
      <c r="AZ53" s="128"/>
      <c r="BA53" s="128"/>
      <c r="BB53" s="129"/>
      <c r="BC53" s="127"/>
      <c r="BD53" s="128"/>
      <c r="BE53" s="128"/>
      <c r="BF53" s="128"/>
      <c r="BG53" s="128"/>
      <c r="BH53" s="128"/>
      <c r="BI53" s="128"/>
      <c r="BJ53" s="128"/>
      <c r="BK53" s="129"/>
      <c r="BL53" s="127"/>
      <c r="BM53" s="128"/>
      <c r="BN53" s="128"/>
      <c r="BO53" s="128"/>
      <c r="BP53" s="128"/>
      <c r="BQ53" s="128"/>
      <c r="BR53" s="128"/>
      <c r="BS53" s="128"/>
      <c r="BT53" s="129"/>
      <c r="BU53" s="127"/>
      <c r="BV53" s="128"/>
      <c r="BW53" s="128"/>
      <c r="BX53" s="128"/>
      <c r="BY53" s="128"/>
      <c r="BZ53" s="128"/>
      <c r="CA53" s="128"/>
      <c r="CB53" s="129"/>
    </row>
    <row r="54" spans="1:80" ht="12.75" customHeight="1">
      <c r="A54" s="200" t="s">
        <v>249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2"/>
      <c r="AK54" s="130"/>
      <c r="AL54" s="131"/>
      <c r="AM54" s="131"/>
      <c r="AN54" s="131"/>
      <c r="AO54" s="131"/>
      <c r="AP54" s="131"/>
      <c r="AQ54" s="131"/>
      <c r="AR54" s="131"/>
      <c r="AS54" s="132"/>
      <c r="AT54" s="130"/>
      <c r="AU54" s="131"/>
      <c r="AV54" s="131"/>
      <c r="AW54" s="131"/>
      <c r="AX54" s="131"/>
      <c r="AY54" s="131"/>
      <c r="AZ54" s="131"/>
      <c r="BA54" s="131"/>
      <c r="BB54" s="132"/>
      <c r="BC54" s="130"/>
      <c r="BD54" s="131"/>
      <c r="BE54" s="131"/>
      <c r="BF54" s="131"/>
      <c r="BG54" s="131"/>
      <c r="BH54" s="131"/>
      <c r="BI54" s="131"/>
      <c r="BJ54" s="131"/>
      <c r="BK54" s="132"/>
      <c r="BL54" s="130"/>
      <c r="BM54" s="131"/>
      <c r="BN54" s="131"/>
      <c r="BO54" s="131"/>
      <c r="BP54" s="131"/>
      <c r="BQ54" s="131"/>
      <c r="BR54" s="131"/>
      <c r="BS54" s="131"/>
      <c r="BT54" s="132"/>
      <c r="BU54" s="130"/>
      <c r="BV54" s="131"/>
      <c r="BW54" s="131"/>
      <c r="BX54" s="131"/>
      <c r="BY54" s="131"/>
      <c r="BZ54" s="131"/>
      <c r="CA54" s="131"/>
      <c r="CB54" s="132"/>
    </row>
    <row r="55" spans="1:80" ht="12.75" customHeight="1">
      <c r="A55" s="204" t="s">
        <v>250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6"/>
      <c r="AK55" s="159" t="s">
        <v>57</v>
      </c>
      <c r="AL55" s="125"/>
      <c r="AM55" s="125"/>
      <c r="AN55" s="125"/>
      <c r="AO55" s="125"/>
      <c r="AP55" s="125"/>
      <c r="AQ55" s="125"/>
      <c r="AR55" s="125"/>
      <c r="AS55" s="126"/>
      <c r="AT55" s="159" t="s">
        <v>57</v>
      </c>
      <c r="AU55" s="125"/>
      <c r="AV55" s="125"/>
      <c r="AW55" s="125"/>
      <c r="AX55" s="125"/>
      <c r="AY55" s="125"/>
      <c r="AZ55" s="125"/>
      <c r="BA55" s="125"/>
      <c r="BB55" s="126"/>
      <c r="BC55" s="159" t="s">
        <v>57</v>
      </c>
      <c r="BD55" s="125"/>
      <c r="BE55" s="125"/>
      <c r="BF55" s="125"/>
      <c r="BG55" s="125"/>
      <c r="BH55" s="125"/>
      <c r="BI55" s="125"/>
      <c r="BJ55" s="125"/>
      <c r="BK55" s="126"/>
      <c r="BL55" s="159" t="s">
        <v>57</v>
      </c>
      <c r="BM55" s="125"/>
      <c r="BN55" s="125"/>
      <c r="BO55" s="125"/>
      <c r="BP55" s="125"/>
      <c r="BQ55" s="125"/>
      <c r="BR55" s="125"/>
      <c r="BS55" s="125"/>
      <c r="BT55" s="126"/>
      <c r="BU55" s="159">
        <f>(BU58+BU61)/2</f>
        <v>2</v>
      </c>
      <c r="BV55" s="125"/>
      <c r="BW55" s="125"/>
      <c r="BX55" s="125"/>
      <c r="BY55" s="125"/>
      <c r="BZ55" s="125"/>
      <c r="CA55" s="125"/>
      <c r="CB55" s="126"/>
    </row>
    <row r="56" spans="1:80" ht="12.75" customHeight="1">
      <c r="A56" s="200" t="s">
        <v>251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2"/>
      <c r="AK56" s="130"/>
      <c r="AL56" s="131"/>
      <c r="AM56" s="131"/>
      <c r="AN56" s="131"/>
      <c r="AO56" s="131"/>
      <c r="AP56" s="131"/>
      <c r="AQ56" s="131"/>
      <c r="AR56" s="131"/>
      <c r="AS56" s="132"/>
      <c r="AT56" s="130"/>
      <c r="AU56" s="131"/>
      <c r="AV56" s="131"/>
      <c r="AW56" s="131"/>
      <c r="AX56" s="131"/>
      <c r="AY56" s="131"/>
      <c r="AZ56" s="131"/>
      <c r="BA56" s="131"/>
      <c r="BB56" s="132"/>
      <c r="BC56" s="130"/>
      <c r="BD56" s="131"/>
      <c r="BE56" s="131"/>
      <c r="BF56" s="131"/>
      <c r="BG56" s="131"/>
      <c r="BH56" s="131"/>
      <c r="BI56" s="131"/>
      <c r="BJ56" s="131"/>
      <c r="BK56" s="132"/>
      <c r="BL56" s="130"/>
      <c r="BM56" s="131"/>
      <c r="BN56" s="131"/>
      <c r="BO56" s="131"/>
      <c r="BP56" s="131"/>
      <c r="BQ56" s="131"/>
      <c r="BR56" s="131"/>
      <c r="BS56" s="131"/>
      <c r="BT56" s="132"/>
      <c r="BU56" s="130"/>
      <c r="BV56" s="131"/>
      <c r="BW56" s="131"/>
      <c r="BX56" s="131"/>
      <c r="BY56" s="131"/>
      <c r="BZ56" s="131"/>
      <c r="CA56" s="131"/>
      <c r="CB56" s="132"/>
    </row>
    <row r="57" spans="1:80" ht="15" customHeight="1">
      <c r="A57" s="203" t="s">
        <v>87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196"/>
      <c r="BM57" s="196"/>
      <c r="BN57" s="196"/>
      <c r="BO57" s="196"/>
      <c r="BP57" s="196"/>
      <c r="BQ57" s="196"/>
      <c r="BR57" s="196"/>
      <c r="BS57" s="196"/>
      <c r="BT57" s="196"/>
      <c r="BU57" s="207"/>
      <c r="BV57" s="207"/>
      <c r="BW57" s="207"/>
      <c r="BX57" s="207"/>
      <c r="BY57" s="207"/>
      <c r="BZ57" s="207"/>
      <c r="CA57" s="207"/>
      <c r="CB57" s="207"/>
    </row>
    <row r="58" spans="1:80" ht="12.75" customHeight="1">
      <c r="A58" s="204" t="s">
        <v>252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6"/>
      <c r="AK58" s="159">
        <v>0</v>
      </c>
      <c r="AL58" s="125"/>
      <c r="AM58" s="125"/>
      <c r="AN58" s="125"/>
      <c r="AO58" s="125"/>
      <c r="AP58" s="125"/>
      <c r="AQ58" s="125"/>
      <c r="AR58" s="125"/>
      <c r="AS58" s="126"/>
      <c r="AT58" s="159">
        <v>0</v>
      </c>
      <c r="AU58" s="125"/>
      <c r="AV58" s="125"/>
      <c r="AW58" s="125"/>
      <c r="AX58" s="125"/>
      <c r="AY58" s="125"/>
      <c r="AZ58" s="125"/>
      <c r="BA58" s="125"/>
      <c r="BB58" s="126"/>
      <c r="BC58" s="159">
        <v>100</v>
      </c>
      <c r="BD58" s="125"/>
      <c r="BE58" s="125"/>
      <c r="BF58" s="125"/>
      <c r="BG58" s="125"/>
      <c r="BH58" s="125"/>
      <c r="BI58" s="125"/>
      <c r="BJ58" s="125"/>
      <c r="BK58" s="126"/>
      <c r="BL58" s="159" t="s">
        <v>138</v>
      </c>
      <c r="BM58" s="125"/>
      <c r="BN58" s="125"/>
      <c r="BO58" s="125"/>
      <c r="BP58" s="125"/>
      <c r="BQ58" s="125"/>
      <c r="BR58" s="125"/>
      <c r="BS58" s="125"/>
      <c r="BT58" s="126"/>
      <c r="BU58" s="159">
        <v>2</v>
      </c>
      <c r="BV58" s="125"/>
      <c r="BW58" s="125"/>
      <c r="BX58" s="125"/>
      <c r="BY58" s="125"/>
      <c r="BZ58" s="125"/>
      <c r="CA58" s="125"/>
      <c r="CB58" s="126"/>
    </row>
    <row r="59" spans="1:80" ht="12.75" customHeight="1">
      <c r="A59" s="197" t="s">
        <v>253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9"/>
      <c r="AK59" s="127"/>
      <c r="AL59" s="128"/>
      <c r="AM59" s="128"/>
      <c r="AN59" s="128"/>
      <c r="AO59" s="128"/>
      <c r="AP59" s="128"/>
      <c r="AQ59" s="128"/>
      <c r="AR59" s="128"/>
      <c r="AS59" s="129"/>
      <c r="AT59" s="127"/>
      <c r="AU59" s="128"/>
      <c r="AV59" s="128"/>
      <c r="AW59" s="128"/>
      <c r="AX59" s="128"/>
      <c r="AY59" s="128"/>
      <c r="AZ59" s="128"/>
      <c r="BA59" s="128"/>
      <c r="BB59" s="129"/>
      <c r="BC59" s="127"/>
      <c r="BD59" s="128"/>
      <c r="BE59" s="128"/>
      <c r="BF59" s="128"/>
      <c r="BG59" s="128"/>
      <c r="BH59" s="128"/>
      <c r="BI59" s="128"/>
      <c r="BJ59" s="128"/>
      <c r="BK59" s="129"/>
      <c r="BL59" s="127"/>
      <c r="BM59" s="128"/>
      <c r="BN59" s="128"/>
      <c r="BO59" s="128"/>
      <c r="BP59" s="128"/>
      <c r="BQ59" s="128"/>
      <c r="BR59" s="128"/>
      <c r="BS59" s="128"/>
      <c r="BT59" s="129"/>
      <c r="BU59" s="127"/>
      <c r="BV59" s="128"/>
      <c r="BW59" s="128"/>
      <c r="BX59" s="128"/>
      <c r="BY59" s="128"/>
      <c r="BZ59" s="128"/>
      <c r="CA59" s="128"/>
      <c r="CB59" s="129"/>
    </row>
    <row r="60" spans="1:80" ht="12.75" customHeight="1">
      <c r="A60" s="200" t="s">
        <v>254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2"/>
      <c r="AK60" s="130"/>
      <c r="AL60" s="131"/>
      <c r="AM60" s="131"/>
      <c r="AN60" s="131"/>
      <c r="AO60" s="131"/>
      <c r="AP60" s="131"/>
      <c r="AQ60" s="131"/>
      <c r="AR60" s="131"/>
      <c r="AS60" s="132"/>
      <c r="AT60" s="130"/>
      <c r="AU60" s="131"/>
      <c r="AV60" s="131"/>
      <c r="AW60" s="131"/>
      <c r="AX60" s="131"/>
      <c r="AY60" s="131"/>
      <c r="AZ60" s="131"/>
      <c r="BA60" s="131"/>
      <c r="BB60" s="132"/>
      <c r="BC60" s="130"/>
      <c r="BD60" s="131"/>
      <c r="BE60" s="131"/>
      <c r="BF60" s="131"/>
      <c r="BG60" s="131"/>
      <c r="BH60" s="131"/>
      <c r="BI60" s="131"/>
      <c r="BJ60" s="131"/>
      <c r="BK60" s="132"/>
      <c r="BL60" s="130"/>
      <c r="BM60" s="131"/>
      <c r="BN60" s="131"/>
      <c r="BO60" s="131"/>
      <c r="BP60" s="131"/>
      <c r="BQ60" s="131"/>
      <c r="BR60" s="131"/>
      <c r="BS60" s="131"/>
      <c r="BT60" s="132"/>
      <c r="BU60" s="130"/>
      <c r="BV60" s="131"/>
      <c r="BW60" s="131"/>
      <c r="BX60" s="131"/>
      <c r="BY60" s="131"/>
      <c r="BZ60" s="131"/>
      <c r="CA60" s="131"/>
      <c r="CB60" s="132"/>
    </row>
    <row r="61" spans="1:80" ht="12.75" customHeight="1">
      <c r="A61" s="204" t="s">
        <v>255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6"/>
      <c r="AK61" s="159" t="s">
        <v>57</v>
      </c>
      <c r="AL61" s="125"/>
      <c r="AM61" s="125"/>
      <c r="AN61" s="125"/>
      <c r="AO61" s="125"/>
      <c r="AP61" s="125"/>
      <c r="AQ61" s="125"/>
      <c r="AR61" s="125"/>
      <c r="AS61" s="126"/>
      <c r="AT61" s="159" t="s">
        <v>57</v>
      </c>
      <c r="AU61" s="125"/>
      <c r="AV61" s="125"/>
      <c r="AW61" s="125"/>
      <c r="AX61" s="125"/>
      <c r="AY61" s="125"/>
      <c r="AZ61" s="125"/>
      <c r="BA61" s="125"/>
      <c r="BB61" s="126"/>
      <c r="BC61" s="159">
        <f>SUM(BC65:BK72)/4</f>
        <v>100</v>
      </c>
      <c r="BD61" s="125"/>
      <c r="BE61" s="125"/>
      <c r="BF61" s="125"/>
      <c r="BG61" s="125"/>
      <c r="BH61" s="125"/>
      <c r="BI61" s="125"/>
      <c r="BJ61" s="125"/>
      <c r="BK61" s="126"/>
      <c r="BL61" s="159" t="s">
        <v>89</v>
      </c>
      <c r="BM61" s="125"/>
      <c r="BN61" s="125"/>
      <c r="BO61" s="125"/>
      <c r="BP61" s="125"/>
      <c r="BQ61" s="125"/>
      <c r="BR61" s="125"/>
      <c r="BS61" s="125"/>
      <c r="BT61" s="126"/>
      <c r="BU61" s="159">
        <v>2</v>
      </c>
      <c r="BV61" s="125"/>
      <c r="BW61" s="125"/>
      <c r="BX61" s="125"/>
      <c r="BY61" s="125"/>
      <c r="BZ61" s="125"/>
      <c r="CA61" s="125"/>
      <c r="CB61" s="126"/>
    </row>
    <row r="62" spans="1:80" ht="12.75" customHeight="1">
      <c r="A62" s="197" t="s">
        <v>256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9"/>
      <c r="AK62" s="127"/>
      <c r="AL62" s="128"/>
      <c r="AM62" s="128"/>
      <c r="AN62" s="128"/>
      <c r="AO62" s="128"/>
      <c r="AP62" s="128"/>
      <c r="AQ62" s="128"/>
      <c r="AR62" s="128"/>
      <c r="AS62" s="129"/>
      <c r="AT62" s="127"/>
      <c r="AU62" s="128"/>
      <c r="AV62" s="128"/>
      <c r="AW62" s="128"/>
      <c r="AX62" s="128"/>
      <c r="AY62" s="128"/>
      <c r="AZ62" s="128"/>
      <c r="BA62" s="128"/>
      <c r="BB62" s="129"/>
      <c r="BC62" s="127"/>
      <c r="BD62" s="128"/>
      <c r="BE62" s="128"/>
      <c r="BF62" s="128"/>
      <c r="BG62" s="128"/>
      <c r="BH62" s="128"/>
      <c r="BI62" s="128"/>
      <c r="BJ62" s="128"/>
      <c r="BK62" s="129"/>
      <c r="BL62" s="127"/>
      <c r="BM62" s="128"/>
      <c r="BN62" s="128"/>
      <c r="BO62" s="128"/>
      <c r="BP62" s="128"/>
      <c r="BQ62" s="128"/>
      <c r="BR62" s="128"/>
      <c r="BS62" s="128"/>
      <c r="BT62" s="129"/>
      <c r="BU62" s="127"/>
      <c r="BV62" s="128"/>
      <c r="BW62" s="128"/>
      <c r="BX62" s="128"/>
      <c r="BY62" s="128"/>
      <c r="BZ62" s="128"/>
      <c r="CA62" s="128"/>
      <c r="CB62" s="129"/>
    </row>
    <row r="63" spans="1:80" ht="12.75" customHeight="1">
      <c r="A63" s="197" t="s">
        <v>257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9"/>
      <c r="AK63" s="127"/>
      <c r="AL63" s="128"/>
      <c r="AM63" s="128"/>
      <c r="AN63" s="128"/>
      <c r="AO63" s="128"/>
      <c r="AP63" s="128"/>
      <c r="AQ63" s="128"/>
      <c r="AR63" s="128"/>
      <c r="AS63" s="129"/>
      <c r="AT63" s="127"/>
      <c r="AU63" s="128"/>
      <c r="AV63" s="128"/>
      <c r="AW63" s="128"/>
      <c r="AX63" s="128"/>
      <c r="AY63" s="128"/>
      <c r="AZ63" s="128"/>
      <c r="BA63" s="128"/>
      <c r="BB63" s="129"/>
      <c r="BC63" s="127"/>
      <c r="BD63" s="128"/>
      <c r="BE63" s="128"/>
      <c r="BF63" s="128"/>
      <c r="BG63" s="128"/>
      <c r="BH63" s="128"/>
      <c r="BI63" s="128"/>
      <c r="BJ63" s="128"/>
      <c r="BK63" s="129"/>
      <c r="BL63" s="127"/>
      <c r="BM63" s="128"/>
      <c r="BN63" s="128"/>
      <c r="BO63" s="128"/>
      <c r="BP63" s="128"/>
      <c r="BQ63" s="128"/>
      <c r="BR63" s="128"/>
      <c r="BS63" s="128"/>
      <c r="BT63" s="129"/>
      <c r="BU63" s="127"/>
      <c r="BV63" s="128"/>
      <c r="BW63" s="128"/>
      <c r="BX63" s="128"/>
      <c r="BY63" s="128"/>
      <c r="BZ63" s="128"/>
      <c r="CA63" s="128"/>
      <c r="CB63" s="129"/>
    </row>
    <row r="64" spans="1:80" ht="12.75" customHeight="1">
      <c r="A64" s="200" t="s">
        <v>258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2"/>
      <c r="AK64" s="130"/>
      <c r="AL64" s="131"/>
      <c r="AM64" s="131"/>
      <c r="AN64" s="131"/>
      <c r="AO64" s="131"/>
      <c r="AP64" s="131"/>
      <c r="AQ64" s="131"/>
      <c r="AR64" s="131"/>
      <c r="AS64" s="132"/>
      <c r="AT64" s="130"/>
      <c r="AU64" s="131"/>
      <c r="AV64" s="131"/>
      <c r="AW64" s="131"/>
      <c r="AX64" s="131"/>
      <c r="AY64" s="131"/>
      <c r="AZ64" s="131"/>
      <c r="BA64" s="131"/>
      <c r="BB64" s="132"/>
      <c r="BC64" s="130"/>
      <c r="BD64" s="131"/>
      <c r="BE64" s="131"/>
      <c r="BF64" s="131"/>
      <c r="BG64" s="131"/>
      <c r="BH64" s="131"/>
      <c r="BI64" s="131"/>
      <c r="BJ64" s="131"/>
      <c r="BK64" s="132"/>
      <c r="BL64" s="130"/>
      <c r="BM64" s="131"/>
      <c r="BN64" s="131"/>
      <c r="BO64" s="131"/>
      <c r="BP64" s="131"/>
      <c r="BQ64" s="131"/>
      <c r="BR64" s="131"/>
      <c r="BS64" s="131"/>
      <c r="BT64" s="132"/>
      <c r="BU64" s="130"/>
      <c r="BV64" s="131"/>
      <c r="BW64" s="131"/>
      <c r="BX64" s="131"/>
      <c r="BY64" s="131"/>
      <c r="BZ64" s="131"/>
      <c r="CA64" s="131"/>
      <c r="CB64" s="132"/>
    </row>
    <row r="65" spans="1:80" ht="12.75" customHeight="1">
      <c r="A65" s="204" t="s">
        <v>259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6"/>
      <c r="AK65" s="159">
        <v>0</v>
      </c>
      <c r="AL65" s="125"/>
      <c r="AM65" s="125"/>
      <c r="AN65" s="125"/>
      <c r="AO65" s="125"/>
      <c r="AP65" s="125"/>
      <c r="AQ65" s="125"/>
      <c r="AR65" s="125"/>
      <c r="AS65" s="126"/>
      <c r="AT65" s="159">
        <v>0</v>
      </c>
      <c r="AU65" s="125"/>
      <c r="AV65" s="125"/>
      <c r="AW65" s="125"/>
      <c r="AX65" s="125"/>
      <c r="AY65" s="125"/>
      <c r="AZ65" s="125"/>
      <c r="BA65" s="125"/>
      <c r="BB65" s="126"/>
      <c r="BC65" s="159">
        <v>100</v>
      </c>
      <c r="BD65" s="125"/>
      <c r="BE65" s="125"/>
      <c r="BF65" s="125"/>
      <c r="BG65" s="125"/>
      <c r="BH65" s="125"/>
      <c r="BI65" s="125"/>
      <c r="BJ65" s="125"/>
      <c r="BK65" s="126"/>
      <c r="BL65" s="159" t="s">
        <v>57</v>
      </c>
      <c r="BM65" s="125"/>
      <c r="BN65" s="125"/>
      <c r="BO65" s="125"/>
      <c r="BP65" s="125"/>
      <c r="BQ65" s="125"/>
      <c r="BR65" s="125"/>
      <c r="BS65" s="125"/>
      <c r="BT65" s="126"/>
      <c r="BU65" s="159" t="s">
        <v>57</v>
      </c>
      <c r="BV65" s="125"/>
      <c r="BW65" s="125"/>
      <c r="BX65" s="125"/>
      <c r="BY65" s="125"/>
      <c r="BZ65" s="125"/>
      <c r="CA65" s="125"/>
      <c r="CB65" s="126"/>
    </row>
    <row r="66" spans="1:80" ht="12.75" customHeight="1">
      <c r="A66" s="200" t="s">
        <v>260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2"/>
      <c r="AK66" s="130"/>
      <c r="AL66" s="131"/>
      <c r="AM66" s="131"/>
      <c r="AN66" s="131"/>
      <c r="AO66" s="131"/>
      <c r="AP66" s="131"/>
      <c r="AQ66" s="131"/>
      <c r="AR66" s="131"/>
      <c r="AS66" s="132"/>
      <c r="AT66" s="130"/>
      <c r="AU66" s="131"/>
      <c r="AV66" s="131"/>
      <c r="AW66" s="131"/>
      <c r="AX66" s="131"/>
      <c r="AY66" s="131"/>
      <c r="AZ66" s="131"/>
      <c r="BA66" s="131"/>
      <c r="BB66" s="132"/>
      <c r="BC66" s="130"/>
      <c r="BD66" s="131"/>
      <c r="BE66" s="131"/>
      <c r="BF66" s="131"/>
      <c r="BG66" s="131"/>
      <c r="BH66" s="131"/>
      <c r="BI66" s="131"/>
      <c r="BJ66" s="131"/>
      <c r="BK66" s="132"/>
      <c r="BL66" s="130"/>
      <c r="BM66" s="131"/>
      <c r="BN66" s="131"/>
      <c r="BO66" s="131"/>
      <c r="BP66" s="131"/>
      <c r="BQ66" s="131"/>
      <c r="BR66" s="131"/>
      <c r="BS66" s="131"/>
      <c r="BT66" s="132"/>
      <c r="BU66" s="130"/>
      <c r="BV66" s="131"/>
      <c r="BW66" s="131"/>
      <c r="BX66" s="131"/>
      <c r="BY66" s="131"/>
      <c r="BZ66" s="131"/>
      <c r="CA66" s="131"/>
      <c r="CB66" s="132"/>
    </row>
    <row r="67" spans="1:80" ht="12.75" customHeight="1">
      <c r="A67" s="204" t="s">
        <v>261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6"/>
      <c r="AK67" s="159">
        <v>0</v>
      </c>
      <c r="AL67" s="125"/>
      <c r="AM67" s="125"/>
      <c r="AN67" s="125"/>
      <c r="AO67" s="125"/>
      <c r="AP67" s="125"/>
      <c r="AQ67" s="125"/>
      <c r="AR67" s="125"/>
      <c r="AS67" s="126"/>
      <c r="AT67" s="159">
        <v>0</v>
      </c>
      <c r="AU67" s="125"/>
      <c r="AV67" s="125"/>
      <c r="AW67" s="125"/>
      <c r="AX67" s="125"/>
      <c r="AY67" s="125"/>
      <c r="AZ67" s="125"/>
      <c r="BA67" s="125"/>
      <c r="BB67" s="126"/>
      <c r="BC67" s="159">
        <v>100</v>
      </c>
      <c r="BD67" s="125"/>
      <c r="BE67" s="125"/>
      <c r="BF67" s="125"/>
      <c r="BG67" s="125"/>
      <c r="BH67" s="125"/>
      <c r="BI67" s="125"/>
      <c r="BJ67" s="125"/>
      <c r="BK67" s="126"/>
      <c r="BL67" s="159" t="s">
        <v>57</v>
      </c>
      <c r="BM67" s="125"/>
      <c r="BN67" s="125"/>
      <c r="BO67" s="125"/>
      <c r="BP67" s="125"/>
      <c r="BQ67" s="125"/>
      <c r="BR67" s="125"/>
      <c r="BS67" s="125"/>
      <c r="BT67" s="126"/>
      <c r="BU67" s="159" t="s">
        <v>57</v>
      </c>
      <c r="BV67" s="125"/>
      <c r="BW67" s="125"/>
      <c r="BX67" s="125"/>
      <c r="BY67" s="125"/>
      <c r="BZ67" s="125"/>
      <c r="CA67" s="125"/>
      <c r="CB67" s="126"/>
    </row>
    <row r="68" spans="1:80" ht="12.75" customHeight="1">
      <c r="A68" s="200" t="s">
        <v>262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2"/>
      <c r="AK68" s="130"/>
      <c r="AL68" s="131"/>
      <c r="AM68" s="131"/>
      <c r="AN68" s="131"/>
      <c r="AO68" s="131"/>
      <c r="AP68" s="131"/>
      <c r="AQ68" s="131"/>
      <c r="AR68" s="131"/>
      <c r="AS68" s="132"/>
      <c r="AT68" s="130"/>
      <c r="AU68" s="131"/>
      <c r="AV68" s="131"/>
      <c r="AW68" s="131"/>
      <c r="AX68" s="131"/>
      <c r="AY68" s="131"/>
      <c r="AZ68" s="131"/>
      <c r="BA68" s="131"/>
      <c r="BB68" s="132"/>
      <c r="BC68" s="130"/>
      <c r="BD68" s="131"/>
      <c r="BE68" s="131"/>
      <c r="BF68" s="131"/>
      <c r="BG68" s="131"/>
      <c r="BH68" s="131"/>
      <c r="BI68" s="131"/>
      <c r="BJ68" s="131"/>
      <c r="BK68" s="132"/>
      <c r="BL68" s="130"/>
      <c r="BM68" s="131"/>
      <c r="BN68" s="131"/>
      <c r="BO68" s="131"/>
      <c r="BP68" s="131"/>
      <c r="BQ68" s="131"/>
      <c r="BR68" s="131"/>
      <c r="BS68" s="131"/>
      <c r="BT68" s="132"/>
      <c r="BU68" s="130"/>
      <c r="BV68" s="131"/>
      <c r="BW68" s="131"/>
      <c r="BX68" s="131"/>
      <c r="BY68" s="131"/>
      <c r="BZ68" s="131"/>
      <c r="CA68" s="131"/>
      <c r="CB68" s="132"/>
    </row>
    <row r="69" spans="1:80" ht="12.75" customHeight="1">
      <c r="A69" s="204" t="s">
        <v>263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6"/>
      <c r="AK69" s="159">
        <v>0</v>
      </c>
      <c r="AL69" s="125"/>
      <c r="AM69" s="125"/>
      <c r="AN69" s="125"/>
      <c r="AO69" s="125"/>
      <c r="AP69" s="125"/>
      <c r="AQ69" s="125"/>
      <c r="AR69" s="125"/>
      <c r="AS69" s="126"/>
      <c r="AT69" s="159">
        <v>0</v>
      </c>
      <c r="AU69" s="125"/>
      <c r="AV69" s="125"/>
      <c r="AW69" s="125"/>
      <c r="AX69" s="125"/>
      <c r="AY69" s="125"/>
      <c r="AZ69" s="125"/>
      <c r="BA69" s="125"/>
      <c r="BB69" s="126"/>
      <c r="BC69" s="159">
        <v>100</v>
      </c>
      <c r="BD69" s="125"/>
      <c r="BE69" s="125"/>
      <c r="BF69" s="125"/>
      <c r="BG69" s="125"/>
      <c r="BH69" s="125"/>
      <c r="BI69" s="125"/>
      <c r="BJ69" s="125"/>
      <c r="BK69" s="126"/>
      <c r="BL69" s="159" t="s">
        <v>57</v>
      </c>
      <c r="BM69" s="125"/>
      <c r="BN69" s="125"/>
      <c r="BO69" s="125"/>
      <c r="BP69" s="125"/>
      <c r="BQ69" s="125"/>
      <c r="BR69" s="125"/>
      <c r="BS69" s="125"/>
      <c r="BT69" s="126"/>
      <c r="BU69" s="159" t="s">
        <v>57</v>
      </c>
      <c r="BV69" s="125"/>
      <c r="BW69" s="125"/>
      <c r="BX69" s="125"/>
      <c r="BY69" s="125"/>
      <c r="BZ69" s="125"/>
      <c r="CA69" s="125"/>
      <c r="CB69" s="126"/>
    </row>
    <row r="70" spans="1:80" ht="16.5" customHeight="1">
      <c r="A70" s="200" t="s">
        <v>264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2"/>
      <c r="AK70" s="130"/>
      <c r="AL70" s="131"/>
      <c r="AM70" s="131"/>
      <c r="AN70" s="131"/>
      <c r="AO70" s="131"/>
      <c r="AP70" s="131"/>
      <c r="AQ70" s="131"/>
      <c r="AR70" s="131"/>
      <c r="AS70" s="132"/>
      <c r="AT70" s="130"/>
      <c r="AU70" s="131"/>
      <c r="AV70" s="131"/>
      <c r="AW70" s="131"/>
      <c r="AX70" s="131"/>
      <c r="AY70" s="131"/>
      <c r="AZ70" s="131"/>
      <c r="BA70" s="131"/>
      <c r="BB70" s="132"/>
      <c r="BC70" s="130"/>
      <c r="BD70" s="131"/>
      <c r="BE70" s="131"/>
      <c r="BF70" s="131"/>
      <c r="BG70" s="131"/>
      <c r="BH70" s="131"/>
      <c r="BI70" s="131"/>
      <c r="BJ70" s="131"/>
      <c r="BK70" s="132"/>
      <c r="BL70" s="130"/>
      <c r="BM70" s="131"/>
      <c r="BN70" s="131"/>
      <c r="BO70" s="131"/>
      <c r="BP70" s="131"/>
      <c r="BQ70" s="131"/>
      <c r="BR70" s="131"/>
      <c r="BS70" s="131"/>
      <c r="BT70" s="132"/>
      <c r="BU70" s="130"/>
      <c r="BV70" s="131"/>
      <c r="BW70" s="131"/>
      <c r="BX70" s="131"/>
      <c r="BY70" s="131"/>
      <c r="BZ70" s="131"/>
      <c r="CA70" s="131"/>
      <c r="CB70" s="132"/>
    </row>
    <row r="71" spans="1:80" ht="12.75" customHeight="1">
      <c r="A71" s="204" t="s">
        <v>265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6"/>
      <c r="AK71" s="159">
        <v>0</v>
      </c>
      <c r="AL71" s="125"/>
      <c r="AM71" s="125"/>
      <c r="AN71" s="125"/>
      <c r="AO71" s="125"/>
      <c r="AP71" s="125"/>
      <c r="AQ71" s="125"/>
      <c r="AR71" s="125"/>
      <c r="AS71" s="126"/>
      <c r="AT71" s="159">
        <v>0</v>
      </c>
      <c r="AU71" s="125"/>
      <c r="AV71" s="125"/>
      <c r="AW71" s="125"/>
      <c r="AX71" s="125"/>
      <c r="AY71" s="125"/>
      <c r="AZ71" s="125"/>
      <c r="BA71" s="125"/>
      <c r="BB71" s="126"/>
      <c r="BC71" s="159">
        <v>100</v>
      </c>
      <c r="BD71" s="125"/>
      <c r="BE71" s="125"/>
      <c r="BF71" s="125"/>
      <c r="BG71" s="125"/>
      <c r="BH71" s="125"/>
      <c r="BI71" s="125"/>
      <c r="BJ71" s="125"/>
      <c r="BK71" s="126"/>
      <c r="BL71" s="159" t="s">
        <v>138</v>
      </c>
      <c r="BM71" s="125"/>
      <c r="BN71" s="125"/>
      <c r="BO71" s="125"/>
      <c r="BP71" s="125"/>
      <c r="BQ71" s="125"/>
      <c r="BR71" s="125"/>
      <c r="BS71" s="125"/>
      <c r="BT71" s="126"/>
      <c r="BU71" s="159">
        <f>BU73/1</f>
        <v>2</v>
      </c>
      <c r="BV71" s="125"/>
      <c r="BW71" s="125"/>
      <c r="BX71" s="125"/>
      <c r="BY71" s="125"/>
      <c r="BZ71" s="125"/>
      <c r="CA71" s="125"/>
      <c r="CB71" s="126"/>
    </row>
    <row r="72" spans="1:80" ht="12.75" customHeight="1">
      <c r="A72" s="200" t="s">
        <v>266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2"/>
      <c r="AK72" s="130"/>
      <c r="AL72" s="131"/>
      <c r="AM72" s="131"/>
      <c r="AN72" s="131"/>
      <c r="AO72" s="131"/>
      <c r="AP72" s="131"/>
      <c r="AQ72" s="131"/>
      <c r="AR72" s="131"/>
      <c r="AS72" s="132"/>
      <c r="AT72" s="130"/>
      <c r="AU72" s="131"/>
      <c r="AV72" s="131"/>
      <c r="AW72" s="131"/>
      <c r="AX72" s="131"/>
      <c r="AY72" s="131"/>
      <c r="AZ72" s="131"/>
      <c r="BA72" s="131"/>
      <c r="BB72" s="132"/>
      <c r="BC72" s="130"/>
      <c r="BD72" s="131"/>
      <c r="BE72" s="131"/>
      <c r="BF72" s="131"/>
      <c r="BG72" s="131"/>
      <c r="BH72" s="131"/>
      <c r="BI72" s="131"/>
      <c r="BJ72" s="131"/>
      <c r="BK72" s="132"/>
      <c r="BL72" s="130"/>
      <c r="BM72" s="131"/>
      <c r="BN72" s="131"/>
      <c r="BO72" s="131"/>
      <c r="BP72" s="131"/>
      <c r="BQ72" s="131"/>
      <c r="BR72" s="131"/>
      <c r="BS72" s="131"/>
      <c r="BT72" s="132"/>
      <c r="BU72" s="130"/>
      <c r="BV72" s="131"/>
      <c r="BW72" s="131"/>
      <c r="BX72" s="131"/>
      <c r="BY72" s="131"/>
      <c r="BZ72" s="131"/>
      <c r="CA72" s="131"/>
      <c r="CB72" s="132"/>
    </row>
    <row r="73" spans="1:80" ht="12.75" customHeight="1">
      <c r="A73" s="204" t="s">
        <v>210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6"/>
      <c r="AK73" s="159">
        <v>0</v>
      </c>
      <c r="AL73" s="125"/>
      <c r="AM73" s="125"/>
      <c r="AN73" s="125"/>
      <c r="AO73" s="125"/>
      <c r="AP73" s="125"/>
      <c r="AQ73" s="125"/>
      <c r="AR73" s="125"/>
      <c r="AS73" s="126"/>
      <c r="AT73" s="159">
        <v>0</v>
      </c>
      <c r="AU73" s="125"/>
      <c r="AV73" s="125"/>
      <c r="AW73" s="125"/>
      <c r="AX73" s="125"/>
      <c r="AY73" s="125"/>
      <c r="AZ73" s="125"/>
      <c r="BA73" s="125"/>
      <c r="BB73" s="126"/>
      <c r="BC73" s="159">
        <v>100</v>
      </c>
      <c r="BD73" s="125"/>
      <c r="BE73" s="125"/>
      <c r="BF73" s="125"/>
      <c r="BG73" s="125"/>
      <c r="BH73" s="125"/>
      <c r="BI73" s="125"/>
      <c r="BJ73" s="125"/>
      <c r="BK73" s="126"/>
      <c r="BL73" s="159"/>
      <c r="BM73" s="125"/>
      <c r="BN73" s="125"/>
      <c r="BO73" s="125"/>
      <c r="BP73" s="125"/>
      <c r="BQ73" s="125"/>
      <c r="BR73" s="125"/>
      <c r="BS73" s="125"/>
      <c r="BT73" s="126"/>
      <c r="BU73" s="159">
        <v>2</v>
      </c>
      <c r="BV73" s="125"/>
      <c r="BW73" s="125"/>
      <c r="BX73" s="125"/>
      <c r="BY73" s="125"/>
      <c r="BZ73" s="125"/>
      <c r="CA73" s="125"/>
      <c r="CB73" s="126"/>
    </row>
    <row r="74" spans="1:80" ht="12.75" customHeight="1">
      <c r="A74" s="197" t="s">
        <v>267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9"/>
      <c r="AK74" s="127"/>
      <c r="AL74" s="128"/>
      <c r="AM74" s="128"/>
      <c r="AN74" s="128"/>
      <c r="AO74" s="128"/>
      <c r="AP74" s="128"/>
      <c r="AQ74" s="128"/>
      <c r="AR74" s="128"/>
      <c r="AS74" s="129"/>
      <c r="AT74" s="127"/>
      <c r="AU74" s="128"/>
      <c r="AV74" s="128"/>
      <c r="AW74" s="128"/>
      <c r="AX74" s="128"/>
      <c r="AY74" s="128"/>
      <c r="AZ74" s="128"/>
      <c r="BA74" s="128"/>
      <c r="BB74" s="129"/>
      <c r="BC74" s="127"/>
      <c r="BD74" s="128"/>
      <c r="BE74" s="128"/>
      <c r="BF74" s="128"/>
      <c r="BG74" s="128"/>
      <c r="BH74" s="128"/>
      <c r="BI74" s="128"/>
      <c r="BJ74" s="128"/>
      <c r="BK74" s="129"/>
      <c r="BL74" s="127"/>
      <c r="BM74" s="128"/>
      <c r="BN74" s="128"/>
      <c r="BO74" s="128"/>
      <c r="BP74" s="128"/>
      <c r="BQ74" s="128"/>
      <c r="BR74" s="128"/>
      <c r="BS74" s="128"/>
      <c r="BT74" s="129"/>
      <c r="BU74" s="127"/>
      <c r="BV74" s="128"/>
      <c r="BW74" s="128"/>
      <c r="BX74" s="128"/>
      <c r="BY74" s="128"/>
      <c r="BZ74" s="128"/>
      <c r="CA74" s="128"/>
      <c r="CB74" s="129"/>
    </row>
    <row r="75" spans="1:80" ht="12.75" customHeight="1">
      <c r="A75" s="197" t="s">
        <v>268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9"/>
      <c r="AK75" s="127"/>
      <c r="AL75" s="128"/>
      <c r="AM75" s="128"/>
      <c r="AN75" s="128"/>
      <c r="AO75" s="128"/>
      <c r="AP75" s="128"/>
      <c r="AQ75" s="128"/>
      <c r="AR75" s="128"/>
      <c r="AS75" s="129"/>
      <c r="AT75" s="127"/>
      <c r="AU75" s="128"/>
      <c r="AV75" s="128"/>
      <c r="AW75" s="128"/>
      <c r="AX75" s="128"/>
      <c r="AY75" s="128"/>
      <c r="AZ75" s="128"/>
      <c r="BA75" s="128"/>
      <c r="BB75" s="129"/>
      <c r="BC75" s="127"/>
      <c r="BD75" s="128"/>
      <c r="BE75" s="128"/>
      <c r="BF75" s="128"/>
      <c r="BG75" s="128"/>
      <c r="BH75" s="128"/>
      <c r="BI75" s="128"/>
      <c r="BJ75" s="128"/>
      <c r="BK75" s="129"/>
      <c r="BL75" s="127"/>
      <c r="BM75" s="128"/>
      <c r="BN75" s="128"/>
      <c r="BO75" s="128"/>
      <c r="BP75" s="128"/>
      <c r="BQ75" s="128"/>
      <c r="BR75" s="128"/>
      <c r="BS75" s="128"/>
      <c r="BT75" s="129"/>
      <c r="BU75" s="127"/>
      <c r="BV75" s="128"/>
      <c r="BW75" s="128"/>
      <c r="BX75" s="128"/>
      <c r="BY75" s="128"/>
      <c r="BZ75" s="128"/>
      <c r="CA75" s="128"/>
      <c r="CB75" s="129"/>
    </row>
    <row r="76" spans="1:80" ht="12.75" customHeight="1">
      <c r="A76" s="200" t="s">
        <v>262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2"/>
      <c r="AK76" s="130"/>
      <c r="AL76" s="131"/>
      <c r="AM76" s="131"/>
      <c r="AN76" s="131"/>
      <c r="AO76" s="131"/>
      <c r="AP76" s="131"/>
      <c r="AQ76" s="131"/>
      <c r="AR76" s="131"/>
      <c r="AS76" s="132"/>
      <c r="AT76" s="130"/>
      <c r="AU76" s="131"/>
      <c r="AV76" s="131"/>
      <c r="AW76" s="131"/>
      <c r="AX76" s="131"/>
      <c r="AY76" s="131"/>
      <c r="AZ76" s="131"/>
      <c r="BA76" s="131"/>
      <c r="BB76" s="132"/>
      <c r="BC76" s="130"/>
      <c r="BD76" s="131"/>
      <c r="BE76" s="131"/>
      <c r="BF76" s="131"/>
      <c r="BG76" s="131"/>
      <c r="BH76" s="131"/>
      <c r="BI76" s="131"/>
      <c r="BJ76" s="131"/>
      <c r="BK76" s="132"/>
      <c r="BL76" s="130"/>
      <c r="BM76" s="131"/>
      <c r="BN76" s="131"/>
      <c r="BO76" s="131"/>
      <c r="BP76" s="131"/>
      <c r="BQ76" s="131"/>
      <c r="BR76" s="131"/>
      <c r="BS76" s="131"/>
      <c r="BT76" s="132"/>
      <c r="BU76" s="130"/>
      <c r="BV76" s="131"/>
      <c r="BW76" s="131"/>
      <c r="BX76" s="131"/>
      <c r="BY76" s="131"/>
      <c r="BZ76" s="131"/>
      <c r="CA76" s="131"/>
      <c r="CB76" s="132"/>
    </row>
    <row r="77" spans="1:80" ht="12.75" customHeight="1">
      <c r="A77" s="204" t="s">
        <v>269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6"/>
      <c r="AK77" s="159" t="s">
        <v>57</v>
      </c>
      <c r="AL77" s="125"/>
      <c r="AM77" s="125"/>
      <c r="AN77" s="125"/>
      <c r="AO77" s="125"/>
      <c r="AP77" s="125"/>
      <c r="AQ77" s="125"/>
      <c r="AR77" s="125"/>
      <c r="AS77" s="126"/>
      <c r="AT77" s="159" t="s">
        <v>57</v>
      </c>
      <c r="AU77" s="125"/>
      <c r="AV77" s="125"/>
      <c r="AW77" s="125"/>
      <c r="AX77" s="125"/>
      <c r="AY77" s="125"/>
      <c r="AZ77" s="125"/>
      <c r="BA77" s="125"/>
      <c r="BB77" s="126"/>
      <c r="BC77" s="159" t="s">
        <v>57</v>
      </c>
      <c r="BD77" s="125"/>
      <c r="BE77" s="125"/>
      <c r="BF77" s="125"/>
      <c r="BG77" s="125"/>
      <c r="BH77" s="125"/>
      <c r="BI77" s="125"/>
      <c r="BJ77" s="125"/>
      <c r="BK77" s="126"/>
      <c r="BL77" s="159" t="s">
        <v>57</v>
      </c>
      <c r="BM77" s="125"/>
      <c r="BN77" s="125"/>
      <c r="BO77" s="125"/>
      <c r="BP77" s="125"/>
      <c r="BQ77" s="125"/>
      <c r="BR77" s="125"/>
      <c r="BS77" s="125"/>
      <c r="BT77" s="126"/>
      <c r="BU77" s="159">
        <f>(BU83+BU87)/2</f>
        <v>2</v>
      </c>
      <c r="BV77" s="125"/>
      <c r="BW77" s="125"/>
      <c r="BX77" s="125"/>
      <c r="BY77" s="125"/>
      <c r="BZ77" s="125"/>
      <c r="CA77" s="125"/>
      <c r="CB77" s="126"/>
    </row>
    <row r="78" spans="1:80" ht="12.75" customHeight="1">
      <c r="A78" s="197" t="s">
        <v>270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9"/>
      <c r="AK78" s="127"/>
      <c r="AL78" s="128"/>
      <c r="AM78" s="128"/>
      <c r="AN78" s="128"/>
      <c r="AO78" s="128"/>
      <c r="AP78" s="128"/>
      <c r="AQ78" s="128"/>
      <c r="AR78" s="128"/>
      <c r="AS78" s="129"/>
      <c r="AT78" s="127"/>
      <c r="AU78" s="128"/>
      <c r="AV78" s="128"/>
      <c r="AW78" s="128"/>
      <c r="AX78" s="128"/>
      <c r="AY78" s="128"/>
      <c r="AZ78" s="128"/>
      <c r="BA78" s="128"/>
      <c r="BB78" s="129"/>
      <c r="BC78" s="127"/>
      <c r="BD78" s="128"/>
      <c r="BE78" s="128"/>
      <c r="BF78" s="128"/>
      <c r="BG78" s="128"/>
      <c r="BH78" s="128"/>
      <c r="BI78" s="128"/>
      <c r="BJ78" s="128"/>
      <c r="BK78" s="129"/>
      <c r="BL78" s="127"/>
      <c r="BM78" s="128"/>
      <c r="BN78" s="128"/>
      <c r="BO78" s="128"/>
      <c r="BP78" s="128"/>
      <c r="BQ78" s="128"/>
      <c r="BR78" s="128"/>
      <c r="BS78" s="128"/>
      <c r="BT78" s="129"/>
      <c r="BU78" s="127"/>
      <c r="BV78" s="128"/>
      <c r="BW78" s="128"/>
      <c r="BX78" s="128"/>
      <c r="BY78" s="128"/>
      <c r="BZ78" s="128"/>
      <c r="CA78" s="128"/>
      <c r="CB78" s="129"/>
    </row>
    <row r="79" spans="1:80" ht="12.75" customHeight="1">
      <c r="A79" s="197" t="s">
        <v>158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9"/>
      <c r="AK79" s="127"/>
      <c r="AL79" s="128"/>
      <c r="AM79" s="128"/>
      <c r="AN79" s="128"/>
      <c r="AO79" s="128"/>
      <c r="AP79" s="128"/>
      <c r="AQ79" s="128"/>
      <c r="AR79" s="128"/>
      <c r="AS79" s="129"/>
      <c r="AT79" s="127"/>
      <c r="AU79" s="128"/>
      <c r="AV79" s="128"/>
      <c r="AW79" s="128"/>
      <c r="AX79" s="128"/>
      <c r="AY79" s="128"/>
      <c r="AZ79" s="128"/>
      <c r="BA79" s="128"/>
      <c r="BB79" s="129"/>
      <c r="BC79" s="127"/>
      <c r="BD79" s="128"/>
      <c r="BE79" s="128"/>
      <c r="BF79" s="128"/>
      <c r="BG79" s="128"/>
      <c r="BH79" s="128"/>
      <c r="BI79" s="128"/>
      <c r="BJ79" s="128"/>
      <c r="BK79" s="129"/>
      <c r="BL79" s="127"/>
      <c r="BM79" s="128"/>
      <c r="BN79" s="128"/>
      <c r="BO79" s="128"/>
      <c r="BP79" s="128"/>
      <c r="BQ79" s="128"/>
      <c r="BR79" s="128"/>
      <c r="BS79" s="128"/>
      <c r="BT79" s="129"/>
      <c r="BU79" s="127"/>
      <c r="BV79" s="128"/>
      <c r="BW79" s="128"/>
      <c r="BX79" s="128"/>
      <c r="BY79" s="128"/>
      <c r="BZ79" s="128"/>
      <c r="CA79" s="128"/>
      <c r="CB79" s="129"/>
    </row>
    <row r="80" spans="1:80" ht="12.75" customHeight="1">
      <c r="A80" s="197" t="s">
        <v>271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9"/>
      <c r="AK80" s="127"/>
      <c r="AL80" s="128"/>
      <c r="AM80" s="128"/>
      <c r="AN80" s="128"/>
      <c r="AO80" s="128"/>
      <c r="AP80" s="128"/>
      <c r="AQ80" s="128"/>
      <c r="AR80" s="128"/>
      <c r="AS80" s="129"/>
      <c r="AT80" s="127"/>
      <c r="AU80" s="128"/>
      <c r="AV80" s="128"/>
      <c r="AW80" s="128"/>
      <c r="AX80" s="128"/>
      <c r="AY80" s="128"/>
      <c r="AZ80" s="128"/>
      <c r="BA80" s="128"/>
      <c r="BB80" s="129"/>
      <c r="BC80" s="127"/>
      <c r="BD80" s="128"/>
      <c r="BE80" s="128"/>
      <c r="BF80" s="128"/>
      <c r="BG80" s="128"/>
      <c r="BH80" s="128"/>
      <c r="BI80" s="128"/>
      <c r="BJ80" s="128"/>
      <c r="BK80" s="129"/>
      <c r="BL80" s="127"/>
      <c r="BM80" s="128"/>
      <c r="BN80" s="128"/>
      <c r="BO80" s="128"/>
      <c r="BP80" s="128"/>
      <c r="BQ80" s="128"/>
      <c r="BR80" s="128"/>
      <c r="BS80" s="128"/>
      <c r="BT80" s="129"/>
      <c r="BU80" s="127"/>
      <c r="BV80" s="128"/>
      <c r="BW80" s="128"/>
      <c r="BX80" s="128"/>
      <c r="BY80" s="128"/>
      <c r="BZ80" s="128"/>
      <c r="CA80" s="128"/>
      <c r="CB80" s="129"/>
    </row>
    <row r="81" spans="1:80" ht="12.75" customHeight="1">
      <c r="A81" s="200" t="s">
        <v>272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2"/>
      <c r="AK81" s="130"/>
      <c r="AL81" s="131"/>
      <c r="AM81" s="131"/>
      <c r="AN81" s="131"/>
      <c r="AO81" s="131"/>
      <c r="AP81" s="131"/>
      <c r="AQ81" s="131"/>
      <c r="AR81" s="131"/>
      <c r="AS81" s="132"/>
      <c r="AT81" s="130"/>
      <c r="AU81" s="131"/>
      <c r="AV81" s="131"/>
      <c r="AW81" s="131"/>
      <c r="AX81" s="131"/>
      <c r="AY81" s="131"/>
      <c r="AZ81" s="131"/>
      <c r="BA81" s="131"/>
      <c r="BB81" s="132"/>
      <c r="BC81" s="130"/>
      <c r="BD81" s="131"/>
      <c r="BE81" s="131"/>
      <c r="BF81" s="131"/>
      <c r="BG81" s="131"/>
      <c r="BH81" s="131"/>
      <c r="BI81" s="131"/>
      <c r="BJ81" s="131"/>
      <c r="BK81" s="132"/>
      <c r="BL81" s="130"/>
      <c r="BM81" s="131"/>
      <c r="BN81" s="131"/>
      <c r="BO81" s="131"/>
      <c r="BP81" s="131"/>
      <c r="BQ81" s="131"/>
      <c r="BR81" s="131"/>
      <c r="BS81" s="131"/>
      <c r="BT81" s="132"/>
      <c r="BU81" s="130"/>
      <c r="BV81" s="131"/>
      <c r="BW81" s="131"/>
      <c r="BX81" s="131"/>
      <c r="BY81" s="131"/>
      <c r="BZ81" s="131"/>
      <c r="CA81" s="131"/>
      <c r="CB81" s="132"/>
    </row>
    <row r="82" spans="1:80" ht="15" customHeight="1">
      <c r="A82" s="203" t="s">
        <v>87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196"/>
      <c r="BM82" s="196"/>
      <c r="BN82" s="196"/>
      <c r="BO82" s="196"/>
      <c r="BP82" s="196"/>
      <c r="BQ82" s="196"/>
      <c r="BR82" s="196"/>
      <c r="BS82" s="196"/>
      <c r="BT82" s="196"/>
      <c r="BU82" s="207"/>
      <c r="BV82" s="207"/>
      <c r="BW82" s="207"/>
      <c r="BX82" s="207"/>
      <c r="BY82" s="207"/>
      <c r="BZ82" s="207"/>
      <c r="CA82" s="207"/>
      <c r="CB82" s="207"/>
    </row>
    <row r="83" spans="1:80" ht="12.75" customHeight="1">
      <c r="A83" s="204" t="s">
        <v>273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6"/>
      <c r="AK83" s="159">
        <v>0</v>
      </c>
      <c r="AL83" s="125"/>
      <c r="AM83" s="125"/>
      <c r="AN83" s="125"/>
      <c r="AO83" s="125"/>
      <c r="AP83" s="125"/>
      <c r="AQ83" s="125"/>
      <c r="AR83" s="125"/>
      <c r="AS83" s="126"/>
      <c r="AT83" s="159">
        <v>0</v>
      </c>
      <c r="AU83" s="125"/>
      <c r="AV83" s="125"/>
      <c r="AW83" s="125"/>
      <c r="AX83" s="125"/>
      <c r="AY83" s="125"/>
      <c r="AZ83" s="125"/>
      <c r="BA83" s="125"/>
      <c r="BB83" s="126"/>
      <c r="BC83" s="159">
        <v>100</v>
      </c>
      <c r="BD83" s="125"/>
      <c r="BE83" s="125"/>
      <c r="BF83" s="125"/>
      <c r="BG83" s="125"/>
      <c r="BH83" s="125"/>
      <c r="BI83" s="125"/>
      <c r="BJ83" s="125"/>
      <c r="BK83" s="126"/>
      <c r="BL83" s="159" t="s">
        <v>138</v>
      </c>
      <c r="BM83" s="125"/>
      <c r="BN83" s="125"/>
      <c r="BO83" s="125"/>
      <c r="BP83" s="125"/>
      <c r="BQ83" s="125"/>
      <c r="BR83" s="125"/>
      <c r="BS83" s="125"/>
      <c r="BT83" s="126"/>
      <c r="BU83" s="159">
        <v>2</v>
      </c>
      <c r="BV83" s="125"/>
      <c r="BW83" s="125"/>
      <c r="BX83" s="125"/>
      <c r="BY83" s="125"/>
      <c r="BZ83" s="125"/>
      <c r="CA83" s="125"/>
      <c r="CB83" s="126"/>
    </row>
    <row r="84" spans="1:80" ht="12.75" customHeight="1">
      <c r="A84" s="197" t="s">
        <v>274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9"/>
      <c r="AK84" s="127"/>
      <c r="AL84" s="128"/>
      <c r="AM84" s="128"/>
      <c r="AN84" s="128"/>
      <c r="AO84" s="128"/>
      <c r="AP84" s="128"/>
      <c r="AQ84" s="128"/>
      <c r="AR84" s="128"/>
      <c r="AS84" s="129"/>
      <c r="AT84" s="127"/>
      <c r="AU84" s="128"/>
      <c r="AV84" s="128"/>
      <c r="AW84" s="128"/>
      <c r="AX84" s="128"/>
      <c r="AY84" s="128"/>
      <c r="AZ84" s="128"/>
      <c r="BA84" s="128"/>
      <c r="BB84" s="129"/>
      <c r="BC84" s="127"/>
      <c r="BD84" s="128"/>
      <c r="BE84" s="128"/>
      <c r="BF84" s="128"/>
      <c r="BG84" s="128"/>
      <c r="BH84" s="128"/>
      <c r="BI84" s="128"/>
      <c r="BJ84" s="128"/>
      <c r="BK84" s="129"/>
      <c r="BL84" s="127"/>
      <c r="BM84" s="128"/>
      <c r="BN84" s="128"/>
      <c r="BO84" s="128"/>
      <c r="BP84" s="128"/>
      <c r="BQ84" s="128"/>
      <c r="BR84" s="128"/>
      <c r="BS84" s="128"/>
      <c r="BT84" s="129"/>
      <c r="BU84" s="127"/>
      <c r="BV84" s="128"/>
      <c r="BW84" s="128"/>
      <c r="BX84" s="128"/>
      <c r="BY84" s="128"/>
      <c r="BZ84" s="128"/>
      <c r="CA84" s="128"/>
      <c r="CB84" s="129"/>
    </row>
    <row r="85" spans="1:80" ht="12.75" customHeight="1">
      <c r="A85" s="197" t="s">
        <v>275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9"/>
      <c r="AK85" s="127"/>
      <c r="AL85" s="128"/>
      <c r="AM85" s="128"/>
      <c r="AN85" s="128"/>
      <c r="AO85" s="128"/>
      <c r="AP85" s="128"/>
      <c r="AQ85" s="128"/>
      <c r="AR85" s="128"/>
      <c r="AS85" s="129"/>
      <c r="AT85" s="127"/>
      <c r="AU85" s="128"/>
      <c r="AV85" s="128"/>
      <c r="AW85" s="128"/>
      <c r="AX85" s="128"/>
      <c r="AY85" s="128"/>
      <c r="AZ85" s="128"/>
      <c r="BA85" s="128"/>
      <c r="BB85" s="129"/>
      <c r="BC85" s="127"/>
      <c r="BD85" s="128"/>
      <c r="BE85" s="128"/>
      <c r="BF85" s="128"/>
      <c r="BG85" s="128"/>
      <c r="BH85" s="128"/>
      <c r="BI85" s="128"/>
      <c r="BJ85" s="128"/>
      <c r="BK85" s="129"/>
      <c r="BL85" s="127"/>
      <c r="BM85" s="128"/>
      <c r="BN85" s="128"/>
      <c r="BO85" s="128"/>
      <c r="BP85" s="128"/>
      <c r="BQ85" s="128"/>
      <c r="BR85" s="128"/>
      <c r="BS85" s="128"/>
      <c r="BT85" s="129"/>
      <c r="BU85" s="127"/>
      <c r="BV85" s="128"/>
      <c r="BW85" s="128"/>
      <c r="BX85" s="128"/>
      <c r="BY85" s="128"/>
      <c r="BZ85" s="128"/>
      <c r="CA85" s="128"/>
      <c r="CB85" s="129"/>
    </row>
    <row r="86" spans="1:80" ht="12.75" customHeight="1">
      <c r="A86" s="200" t="s">
        <v>276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2"/>
      <c r="AK86" s="130"/>
      <c r="AL86" s="131"/>
      <c r="AM86" s="131"/>
      <c r="AN86" s="131"/>
      <c r="AO86" s="131"/>
      <c r="AP86" s="131"/>
      <c r="AQ86" s="131"/>
      <c r="AR86" s="131"/>
      <c r="AS86" s="132"/>
      <c r="AT86" s="130"/>
      <c r="AU86" s="131"/>
      <c r="AV86" s="131"/>
      <c r="AW86" s="131"/>
      <c r="AX86" s="131"/>
      <c r="AY86" s="131"/>
      <c r="AZ86" s="131"/>
      <c r="BA86" s="131"/>
      <c r="BB86" s="132"/>
      <c r="BC86" s="130"/>
      <c r="BD86" s="131"/>
      <c r="BE86" s="131"/>
      <c r="BF86" s="131"/>
      <c r="BG86" s="131"/>
      <c r="BH86" s="131"/>
      <c r="BI86" s="131"/>
      <c r="BJ86" s="131"/>
      <c r="BK86" s="132"/>
      <c r="BL86" s="130"/>
      <c r="BM86" s="131"/>
      <c r="BN86" s="131"/>
      <c r="BO86" s="131"/>
      <c r="BP86" s="131"/>
      <c r="BQ86" s="131"/>
      <c r="BR86" s="131"/>
      <c r="BS86" s="131"/>
      <c r="BT86" s="132"/>
      <c r="BU86" s="130"/>
      <c r="BV86" s="131"/>
      <c r="BW86" s="131"/>
      <c r="BX86" s="131"/>
      <c r="BY86" s="131"/>
      <c r="BZ86" s="131"/>
      <c r="CA86" s="131"/>
      <c r="CB86" s="132"/>
    </row>
    <row r="87" spans="1:80" ht="12.75" customHeight="1">
      <c r="A87" s="204" t="s">
        <v>277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6"/>
      <c r="AK87" s="159">
        <v>0</v>
      </c>
      <c r="AL87" s="125"/>
      <c r="AM87" s="125"/>
      <c r="AN87" s="125"/>
      <c r="AO87" s="125"/>
      <c r="AP87" s="125"/>
      <c r="AQ87" s="125"/>
      <c r="AR87" s="125"/>
      <c r="AS87" s="126"/>
      <c r="AT87" s="159">
        <v>0</v>
      </c>
      <c r="AU87" s="125"/>
      <c r="AV87" s="125"/>
      <c r="AW87" s="125"/>
      <c r="AX87" s="125"/>
      <c r="AY87" s="125"/>
      <c r="AZ87" s="125"/>
      <c r="BA87" s="125"/>
      <c r="BB87" s="126"/>
      <c r="BC87" s="159">
        <v>100</v>
      </c>
      <c r="BD87" s="125"/>
      <c r="BE87" s="125"/>
      <c r="BF87" s="125"/>
      <c r="BG87" s="125"/>
      <c r="BH87" s="125"/>
      <c r="BI87" s="125"/>
      <c r="BJ87" s="125"/>
      <c r="BK87" s="126"/>
      <c r="BL87" s="159" t="s">
        <v>89</v>
      </c>
      <c r="BM87" s="125"/>
      <c r="BN87" s="125"/>
      <c r="BO87" s="125"/>
      <c r="BP87" s="125"/>
      <c r="BQ87" s="125"/>
      <c r="BR87" s="125"/>
      <c r="BS87" s="125"/>
      <c r="BT87" s="126"/>
      <c r="BU87" s="159">
        <v>2</v>
      </c>
      <c r="BV87" s="125"/>
      <c r="BW87" s="125"/>
      <c r="BX87" s="125"/>
      <c r="BY87" s="125"/>
      <c r="BZ87" s="125"/>
      <c r="CA87" s="125"/>
      <c r="CB87" s="126"/>
    </row>
    <row r="88" spans="1:80" ht="12.75" customHeight="1">
      <c r="A88" s="197" t="s">
        <v>278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9"/>
      <c r="AK88" s="127"/>
      <c r="AL88" s="128"/>
      <c r="AM88" s="128"/>
      <c r="AN88" s="128"/>
      <c r="AO88" s="128"/>
      <c r="AP88" s="128"/>
      <c r="AQ88" s="128"/>
      <c r="AR88" s="128"/>
      <c r="AS88" s="129"/>
      <c r="AT88" s="127"/>
      <c r="AU88" s="128"/>
      <c r="AV88" s="128"/>
      <c r="AW88" s="128"/>
      <c r="AX88" s="128"/>
      <c r="AY88" s="128"/>
      <c r="AZ88" s="128"/>
      <c r="BA88" s="128"/>
      <c r="BB88" s="129"/>
      <c r="BC88" s="127"/>
      <c r="BD88" s="128"/>
      <c r="BE88" s="128"/>
      <c r="BF88" s="128"/>
      <c r="BG88" s="128"/>
      <c r="BH88" s="128"/>
      <c r="BI88" s="128"/>
      <c r="BJ88" s="128"/>
      <c r="BK88" s="129"/>
      <c r="BL88" s="127"/>
      <c r="BM88" s="128"/>
      <c r="BN88" s="128"/>
      <c r="BO88" s="128"/>
      <c r="BP88" s="128"/>
      <c r="BQ88" s="128"/>
      <c r="BR88" s="128"/>
      <c r="BS88" s="128"/>
      <c r="BT88" s="129"/>
      <c r="BU88" s="127"/>
      <c r="BV88" s="128"/>
      <c r="BW88" s="128"/>
      <c r="BX88" s="128"/>
      <c r="BY88" s="128"/>
      <c r="BZ88" s="128"/>
      <c r="CA88" s="128"/>
      <c r="CB88" s="129"/>
    </row>
    <row r="89" spans="1:80" ht="12.75" customHeight="1">
      <c r="A89" s="197" t="s">
        <v>279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9"/>
      <c r="AK89" s="127"/>
      <c r="AL89" s="128"/>
      <c r="AM89" s="128"/>
      <c r="AN89" s="128"/>
      <c r="AO89" s="128"/>
      <c r="AP89" s="128"/>
      <c r="AQ89" s="128"/>
      <c r="AR89" s="128"/>
      <c r="AS89" s="129"/>
      <c r="AT89" s="127"/>
      <c r="AU89" s="128"/>
      <c r="AV89" s="128"/>
      <c r="AW89" s="128"/>
      <c r="AX89" s="128"/>
      <c r="AY89" s="128"/>
      <c r="AZ89" s="128"/>
      <c r="BA89" s="128"/>
      <c r="BB89" s="129"/>
      <c r="BC89" s="127"/>
      <c r="BD89" s="128"/>
      <c r="BE89" s="128"/>
      <c r="BF89" s="128"/>
      <c r="BG89" s="128"/>
      <c r="BH89" s="128"/>
      <c r="BI89" s="128"/>
      <c r="BJ89" s="128"/>
      <c r="BK89" s="129"/>
      <c r="BL89" s="127"/>
      <c r="BM89" s="128"/>
      <c r="BN89" s="128"/>
      <c r="BO89" s="128"/>
      <c r="BP89" s="128"/>
      <c r="BQ89" s="128"/>
      <c r="BR89" s="128"/>
      <c r="BS89" s="128"/>
      <c r="BT89" s="129"/>
      <c r="BU89" s="127"/>
      <c r="BV89" s="128"/>
      <c r="BW89" s="128"/>
      <c r="BX89" s="128"/>
      <c r="BY89" s="128"/>
      <c r="BZ89" s="128"/>
      <c r="CA89" s="128"/>
      <c r="CB89" s="129"/>
    </row>
    <row r="90" spans="1:80" ht="12.75" customHeight="1">
      <c r="A90" s="197" t="s">
        <v>280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9"/>
      <c r="AK90" s="127"/>
      <c r="AL90" s="128"/>
      <c r="AM90" s="128"/>
      <c r="AN90" s="128"/>
      <c r="AO90" s="128"/>
      <c r="AP90" s="128"/>
      <c r="AQ90" s="128"/>
      <c r="AR90" s="128"/>
      <c r="AS90" s="129"/>
      <c r="AT90" s="127"/>
      <c r="AU90" s="128"/>
      <c r="AV90" s="128"/>
      <c r="AW90" s="128"/>
      <c r="AX90" s="128"/>
      <c r="AY90" s="128"/>
      <c r="AZ90" s="128"/>
      <c r="BA90" s="128"/>
      <c r="BB90" s="129"/>
      <c r="BC90" s="127"/>
      <c r="BD90" s="128"/>
      <c r="BE90" s="128"/>
      <c r="BF90" s="128"/>
      <c r="BG90" s="128"/>
      <c r="BH90" s="128"/>
      <c r="BI90" s="128"/>
      <c r="BJ90" s="128"/>
      <c r="BK90" s="129"/>
      <c r="BL90" s="127"/>
      <c r="BM90" s="128"/>
      <c r="BN90" s="128"/>
      <c r="BO90" s="128"/>
      <c r="BP90" s="128"/>
      <c r="BQ90" s="128"/>
      <c r="BR90" s="128"/>
      <c r="BS90" s="128"/>
      <c r="BT90" s="129"/>
      <c r="BU90" s="127"/>
      <c r="BV90" s="128"/>
      <c r="BW90" s="128"/>
      <c r="BX90" s="128"/>
      <c r="BY90" s="128"/>
      <c r="BZ90" s="128"/>
      <c r="CA90" s="128"/>
      <c r="CB90" s="129"/>
    </row>
    <row r="91" spans="1:80" ht="12.75" customHeight="1">
      <c r="A91" s="197" t="s">
        <v>281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9"/>
      <c r="AK91" s="127"/>
      <c r="AL91" s="128"/>
      <c r="AM91" s="128"/>
      <c r="AN91" s="128"/>
      <c r="AO91" s="128"/>
      <c r="AP91" s="128"/>
      <c r="AQ91" s="128"/>
      <c r="AR91" s="128"/>
      <c r="AS91" s="129"/>
      <c r="AT91" s="127"/>
      <c r="AU91" s="128"/>
      <c r="AV91" s="128"/>
      <c r="AW91" s="128"/>
      <c r="AX91" s="128"/>
      <c r="AY91" s="128"/>
      <c r="AZ91" s="128"/>
      <c r="BA91" s="128"/>
      <c r="BB91" s="129"/>
      <c r="BC91" s="127"/>
      <c r="BD91" s="128"/>
      <c r="BE91" s="128"/>
      <c r="BF91" s="128"/>
      <c r="BG91" s="128"/>
      <c r="BH91" s="128"/>
      <c r="BI91" s="128"/>
      <c r="BJ91" s="128"/>
      <c r="BK91" s="129"/>
      <c r="BL91" s="127"/>
      <c r="BM91" s="128"/>
      <c r="BN91" s="128"/>
      <c r="BO91" s="128"/>
      <c r="BP91" s="128"/>
      <c r="BQ91" s="128"/>
      <c r="BR91" s="128"/>
      <c r="BS91" s="128"/>
      <c r="BT91" s="129"/>
      <c r="BU91" s="127"/>
      <c r="BV91" s="128"/>
      <c r="BW91" s="128"/>
      <c r="BX91" s="128"/>
      <c r="BY91" s="128"/>
      <c r="BZ91" s="128"/>
      <c r="CA91" s="128"/>
      <c r="CB91" s="129"/>
    </row>
    <row r="92" spans="1:80" ht="12.75" customHeight="1">
      <c r="A92" s="197" t="s">
        <v>282</v>
      </c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9"/>
      <c r="AK92" s="127"/>
      <c r="AL92" s="128"/>
      <c r="AM92" s="128"/>
      <c r="AN92" s="128"/>
      <c r="AO92" s="128"/>
      <c r="AP92" s="128"/>
      <c r="AQ92" s="128"/>
      <c r="AR92" s="128"/>
      <c r="AS92" s="129"/>
      <c r="AT92" s="127"/>
      <c r="AU92" s="128"/>
      <c r="AV92" s="128"/>
      <c r="AW92" s="128"/>
      <c r="AX92" s="128"/>
      <c r="AY92" s="128"/>
      <c r="AZ92" s="128"/>
      <c r="BA92" s="128"/>
      <c r="BB92" s="129"/>
      <c r="BC92" s="127"/>
      <c r="BD92" s="128"/>
      <c r="BE92" s="128"/>
      <c r="BF92" s="128"/>
      <c r="BG92" s="128"/>
      <c r="BH92" s="128"/>
      <c r="BI92" s="128"/>
      <c r="BJ92" s="128"/>
      <c r="BK92" s="129"/>
      <c r="BL92" s="127"/>
      <c r="BM92" s="128"/>
      <c r="BN92" s="128"/>
      <c r="BO92" s="128"/>
      <c r="BP92" s="128"/>
      <c r="BQ92" s="128"/>
      <c r="BR92" s="128"/>
      <c r="BS92" s="128"/>
      <c r="BT92" s="129"/>
      <c r="BU92" s="127"/>
      <c r="BV92" s="128"/>
      <c r="BW92" s="128"/>
      <c r="BX92" s="128"/>
      <c r="BY92" s="128"/>
      <c r="BZ92" s="128"/>
      <c r="CA92" s="128"/>
      <c r="CB92" s="129"/>
    </row>
    <row r="93" spans="1:80" ht="12.75" customHeight="1">
      <c r="A93" s="197" t="s">
        <v>283</v>
      </c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9"/>
      <c r="AK93" s="127"/>
      <c r="AL93" s="128"/>
      <c r="AM93" s="128"/>
      <c r="AN93" s="128"/>
      <c r="AO93" s="128"/>
      <c r="AP93" s="128"/>
      <c r="AQ93" s="128"/>
      <c r="AR93" s="128"/>
      <c r="AS93" s="129"/>
      <c r="AT93" s="127"/>
      <c r="AU93" s="128"/>
      <c r="AV93" s="128"/>
      <c r="AW93" s="128"/>
      <c r="AX93" s="128"/>
      <c r="AY93" s="128"/>
      <c r="AZ93" s="128"/>
      <c r="BA93" s="128"/>
      <c r="BB93" s="129"/>
      <c r="BC93" s="127"/>
      <c r="BD93" s="128"/>
      <c r="BE93" s="128"/>
      <c r="BF93" s="128"/>
      <c r="BG93" s="128"/>
      <c r="BH93" s="128"/>
      <c r="BI93" s="128"/>
      <c r="BJ93" s="128"/>
      <c r="BK93" s="129"/>
      <c r="BL93" s="127"/>
      <c r="BM93" s="128"/>
      <c r="BN93" s="128"/>
      <c r="BO93" s="128"/>
      <c r="BP93" s="128"/>
      <c r="BQ93" s="128"/>
      <c r="BR93" s="128"/>
      <c r="BS93" s="128"/>
      <c r="BT93" s="129"/>
      <c r="BU93" s="127"/>
      <c r="BV93" s="128"/>
      <c r="BW93" s="128"/>
      <c r="BX93" s="128"/>
      <c r="BY93" s="128"/>
      <c r="BZ93" s="128"/>
      <c r="CA93" s="128"/>
      <c r="CB93" s="129"/>
    </row>
    <row r="94" spans="1:80" ht="12.75" customHeight="1">
      <c r="A94" s="200" t="s">
        <v>284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2"/>
      <c r="AK94" s="130"/>
      <c r="AL94" s="131"/>
      <c r="AM94" s="131"/>
      <c r="AN94" s="131"/>
      <c r="AO94" s="131"/>
      <c r="AP94" s="131"/>
      <c r="AQ94" s="131"/>
      <c r="AR94" s="131"/>
      <c r="AS94" s="132"/>
      <c r="AT94" s="130"/>
      <c r="AU94" s="131"/>
      <c r="AV94" s="131"/>
      <c r="AW94" s="131"/>
      <c r="AX94" s="131"/>
      <c r="AY94" s="131"/>
      <c r="AZ94" s="131"/>
      <c r="BA94" s="131"/>
      <c r="BB94" s="132"/>
      <c r="BC94" s="130"/>
      <c r="BD94" s="131"/>
      <c r="BE94" s="131"/>
      <c r="BF94" s="131"/>
      <c r="BG94" s="131"/>
      <c r="BH94" s="131"/>
      <c r="BI94" s="131"/>
      <c r="BJ94" s="131"/>
      <c r="BK94" s="132"/>
      <c r="BL94" s="130"/>
      <c r="BM94" s="131"/>
      <c r="BN94" s="131"/>
      <c r="BO94" s="131"/>
      <c r="BP94" s="131"/>
      <c r="BQ94" s="131"/>
      <c r="BR94" s="131"/>
      <c r="BS94" s="131"/>
      <c r="BT94" s="132"/>
      <c r="BU94" s="130"/>
      <c r="BV94" s="131"/>
      <c r="BW94" s="131"/>
      <c r="BX94" s="131"/>
      <c r="BY94" s="131"/>
      <c r="BZ94" s="131"/>
      <c r="CA94" s="131"/>
      <c r="CB94" s="132"/>
    </row>
    <row r="95" spans="1:80" ht="12.75" customHeight="1">
      <c r="A95" s="204" t="s">
        <v>285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6"/>
      <c r="AK95" s="159" t="s">
        <v>57</v>
      </c>
      <c r="AL95" s="125"/>
      <c r="AM95" s="125"/>
      <c r="AN95" s="125"/>
      <c r="AO95" s="125"/>
      <c r="AP95" s="125"/>
      <c r="AQ95" s="125"/>
      <c r="AR95" s="125"/>
      <c r="AS95" s="126"/>
      <c r="AT95" s="159" t="s">
        <v>57</v>
      </c>
      <c r="AU95" s="125"/>
      <c r="AV95" s="125"/>
      <c r="AW95" s="125"/>
      <c r="AX95" s="125"/>
      <c r="AY95" s="125"/>
      <c r="AZ95" s="125"/>
      <c r="BA95" s="125"/>
      <c r="BB95" s="126"/>
      <c r="BC95" s="159" t="s">
        <v>57</v>
      </c>
      <c r="BD95" s="125"/>
      <c r="BE95" s="125"/>
      <c r="BF95" s="125"/>
      <c r="BG95" s="125"/>
      <c r="BH95" s="125"/>
      <c r="BI95" s="125"/>
      <c r="BJ95" s="125"/>
      <c r="BK95" s="126"/>
      <c r="BL95" s="159" t="s">
        <v>57</v>
      </c>
      <c r="BM95" s="125"/>
      <c r="BN95" s="125"/>
      <c r="BO95" s="125"/>
      <c r="BP95" s="125"/>
      <c r="BQ95" s="125"/>
      <c r="BR95" s="125"/>
      <c r="BS95" s="125"/>
      <c r="BT95" s="126"/>
      <c r="BU95" s="159">
        <f>(BU13+BU18+BU55+BU71+BU77)/5</f>
        <v>2</v>
      </c>
      <c r="BV95" s="125"/>
      <c r="BW95" s="125"/>
      <c r="BX95" s="125"/>
      <c r="BY95" s="125"/>
      <c r="BZ95" s="125"/>
      <c r="CA95" s="125"/>
      <c r="CB95" s="126"/>
    </row>
    <row r="96" spans="1:80" ht="12.75" customHeight="1">
      <c r="A96" s="200" t="s">
        <v>286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2"/>
      <c r="AK96" s="130"/>
      <c r="AL96" s="131"/>
      <c r="AM96" s="131"/>
      <c r="AN96" s="131"/>
      <c r="AO96" s="131"/>
      <c r="AP96" s="131"/>
      <c r="AQ96" s="131"/>
      <c r="AR96" s="131"/>
      <c r="AS96" s="132"/>
      <c r="AT96" s="130"/>
      <c r="AU96" s="131"/>
      <c r="AV96" s="131"/>
      <c r="AW96" s="131"/>
      <c r="AX96" s="131"/>
      <c r="AY96" s="131"/>
      <c r="AZ96" s="131"/>
      <c r="BA96" s="131"/>
      <c r="BB96" s="132"/>
      <c r="BC96" s="130"/>
      <c r="BD96" s="131"/>
      <c r="BE96" s="131"/>
      <c r="BF96" s="131"/>
      <c r="BG96" s="131"/>
      <c r="BH96" s="131"/>
      <c r="BI96" s="131"/>
      <c r="BJ96" s="131"/>
      <c r="BK96" s="132"/>
      <c r="BL96" s="130"/>
      <c r="BM96" s="131"/>
      <c r="BN96" s="131"/>
      <c r="BO96" s="131"/>
      <c r="BP96" s="131"/>
      <c r="BQ96" s="131"/>
      <c r="BR96" s="131"/>
      <c r="BS96" s="131"/>
      <c r="BT96" s="132"/>
      <c r="BU96" s="130"/>
      <c r="BV96" s="131"/>
      <c r="BW96" s="131"/>
      <c r="BX96" s="131"/>
      <c r="BY96" s="131"/>
      <c r="BZ96" s="131"/>
      <c r="CA96" s="131"/>
      <c r="CB96" s="132"/>
    </row>
    <row r="100" spans="1:84" ht="15" customHeight="1">
      <c r="A100" s="99" t="s">
        <v>500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 t="s">
        <v>505</v>
      </c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56"/>
      <c r="CD100" s="56"/>
      <c r="CE100" s="56"/>
      <c r="CF100" s="56"/>
    </row>
    <row r="101" spans="1:84" s="14" customFormat="1" ht="10.5">
      <c r="A101" s="100" t="s">
        <v>502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 t="s">
        <v>503</v>
      </c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 t="s">
        <v>504</v>
      </c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57"/>
      <c r="CD101" s="57"/>
      <c r="CE101" s="57"/>
      <c r="CF101" s="57"/>
    </row>
    <row r="102" spans="1:84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</row>
    <row r="103" spans="1:84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</row>
    <row r="104" spans="1:84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</row>
    <row r="105" spans="1:84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</row>
    <row r="106" spans="1:84" s="1" customFormat="1" ht="11.2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</row>
    <row r="107" spans="1:84" s="1" customFormat="1" ht="11.25">
      <c r="A107" s="59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</row>
    <row r="108" spans="1:84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</row>
    <row r="109" spans="1:84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</row>
    <row r="110" spans="1:84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</row>
    <row r="111" spans="1:84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</row>
    <row r="112" spans="1:84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</row>
    <row r="113" spans="1:84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</row>
    <row r="114" spans="1:8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</row>
    <row r="115" spans="1:84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</row>
    <row r="116" spans="1:84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</row>
    <row r="117" spans="1:84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</row>
    <row r="118" spans="1:84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</row>
    <row r="119" spans="1:84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</row>
    <row r="120" spans="1:84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</row>
    <row r="121" spans="1:84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</row>
    <row r="122" spans="1:84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</row>
    <row r="123" spans="1:84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</row>
    <row r="124" spans="1:8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</row>
    <row r="125" spans="1:84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</row>
    <row r="126" spans="1:84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</row>
    <row r="127" spans="1:84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</row>
    <row r="128" spans="1:84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</row>
    <row r="129" spans="1:84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</row>
    <row r="130" spans="1:84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</row>
    <row r="131" spans="1:84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</row>
    <row r="132" spans="1:84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</row>
    <row r="133" spans="1:84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</row>
    <row r="134" spans="1:8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</row>
    <row r="135" spans="1:84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</row>
    <row r="136" spans="1:84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</row>
    <row r="137" spans="1:84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</row>
    <row r="138" spans="1:84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</row>
    <row r="139" spans="1:84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</row>
    <row r="140" spans="1:84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</row>
    <row r="141" spans="1:84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</row>
    <row r="142" spans="1:84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</row>
    <row r="143" spans="1:84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</row>
    <row r="144" spans="1:8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</row>
    <row r="145" spans="1:84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</row>
    <row r="146" spans="1:84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</row>
    <row r="147" spans="1:84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</row>
    <row r="148" spans="1:84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</row>
    <row r="149" spans="1:84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</row>
    <row r="150" spans="1:84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</row>
    <row r="151" spans="1:84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</row>
    <row r="152" spans="1:84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</row>
    <row r="153" spans="1:84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</row>
    <row r="154" spans="1:8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</row>
    <row r="155" spans="1:84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</row>
    <row r="156" spans="1:84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</row>
    <row r="157" spans="1:84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</row>
    <row r="158" spans="1:84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</row>
    <row r="159" spans="1:84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</row>
    <row r="160" spans="1:84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</row>
    <row r="161" spans="1:84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</row>
    <row r="162" spans="1:84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</row>
    <row r="163" spans="1:84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</row>
    <row r="164" spans="1:8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</row>
    <row r="165" spans="1:84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</row>
    <row r="166" spans="1:84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</row>
    <row r="167" spans="1:84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</row>
    <row r="168" spans="1:84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</row>
    <row r="169" spans="1:84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</row>
    <row r="170" spans="1:84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</row>
    <row r="171" spans="1:84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</row>
    <row r="172" spans="1:84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</row>
    <row r="173" spans="1:84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</row>
    <row r="174" spans="1:8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</row>
    <row r="175" spans="1:84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</row>
    <row r="176" spans="1:84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</row>
    <row r="177" spans="1:84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</row>
    <row r="178" spans="1:84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</row>
    <row r="179" spans="1:84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</row>
    <row r="180" spans="1:84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</row>
    <row r="181" spans="1:84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</row>
    <row r="182" spans="1:84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</row>
    <row r="183" spans="1:84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</row>
    <row r="184" spans="1: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</row>
    <row r="185" spans="1:84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</row>
    <row r="186" spans="1:84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</row>
    <row r="187" spans="1:84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</row>
    <row r="188" spans="1:84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</row>
    <row r="189" spans="1:84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</row>
    <row r="190" spans="1:84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</row>
    <row r="191" spans="1:84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</row>
    <row r="192" spans="1:84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</row>
    <row r="193" spans="1:84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</row>
    <row r="194" spans="1:8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</row>
    <row r="195" spans="1:84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</row>
    <row r="196" spans="1:84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</row>
    <row r="197" spans="1:84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</row>
    <row r="198" spans="1:84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</row>
    <row r="199" spans="1:84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</row>
    <row r="200" spans="1:84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</row>
    <row r="201" spans="1:84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</row>
    <row r="202" spans="1:84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</row>
    <row r="203" spans="1:84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</row>
    <row r="204" spans="1:8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</row>
    <row r="205" spans="1:84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</row>
    <row r="206" spans="1:84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</row>
    <row r="207" spans="1:84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</row>
    <row r="208" spans="1:84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</row>
    <row r="209" spans="1:84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</row>
    <row r="210" spans="1:84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</row>
    <row r="211" spans="1:84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</row>
    <row r="212" spans="1:84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</row>
    <row r="213" spans="1:84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</row>
    <row r="214" spans="1:8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</row>
    <row r="215" spans="1:84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</row>
    <row r="216" spans="1:84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</row>
    <row r="217" spans="1:84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</row>
    <row r="218" spans="1:84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</row>
    <row r="219" spans="1:84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</row>
    <row r="220" spans="1:84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</row>
    <row r="221" spans="1:84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</row>
    <row r="222" spans="1:84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</row>
    <row r="223" spans="1:84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</row>
    <row r="224" spans="1:8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</row>
    <row r="225" spans="1:84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</row>
    <row r="226" spans="1:84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</row>
    <row r="227" spans="1:84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</row>
    <row r="228" spans="1:84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</row>
    <row r="229" spans="1:84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</row>
    <row r="230" spans="1:84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</row>
    <row r="231" spans="1:84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</row>
    <row r="232" spans="1:84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</row>
    <row r="233" spans="1:84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</row>
    <row r="234" spans="1:8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</row>
    <row r="235" spans="1:84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</row>
    <row r="236" spans="1:84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</row>
    <row r="237" spans="1:84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</row>
    <row r="238" spans="1:84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</row>
    <row r="239" spans="1:84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</row>
    <row r="240" spans="1:84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</row>
    <row r="241" spans="1:84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</row>
    <row r="242" spans="1:84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</row>
    <row r="243" spans="1:84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</row>
    <row r="244" spans="1:8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</row>
    <row r="245" spans="1:84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</row>
    <row r="246" spans="1:84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</row>
    <row r="247" spans="1:84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</row>
    <row r="248" spans="1:84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</row>
    <row r="249" spans="1:84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</row>
    <row r="250" spans="1:84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</row>
    <row r="251" spans="1:84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</row>
    <row r="252" spans="1:84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</row>
    <row r="253" spans="1:84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</row>
    <row r="254" spans="1:8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</row>
    <row r="255" spans="1:84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</row>
    <row r="256" spans="1:84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</row>
    <row r="257" spans="1:84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</row>
    <row r="258" spans="1:84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</row>
    <row r="259" spans="1:84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</row>
    <row r="260" spans="1:84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</row>
    <row r="261" spans="1:84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</row>
    <row r="262" spans="1:84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</row>
    <row r="263" spans="1:84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</row>
    <row r="264" spans="1:8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</row>
    <row r="265" spans="1:84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</row>
    <row r="266" spans="1:84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</row>
    <row r="267" spans="1:84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</row>
    <row r="268" spans="1:84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</row>
    <row r="269" spans="1:84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</row>
    <row r="270" spans="1:84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</row>
    <row r="271" spans="1:84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</row>
    <row r="272" spans="1:84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</row>
    <row r="273" spans="1:84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</row>
    <row r="274" spans="1:8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</row>
    <row r="275" spans="1:84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</row>
    <row r="276" spans="1:84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</row>
    <row r="277" spans="1:84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</row>
    <row r="278" spans="1:84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</row>
    <row r="279" spans="1:84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</row>
    <row r="280" spans="1:84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</row>
    <row r="281" spans="1:84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</row>
    <row r="282" spans="1:84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</row>
    <row r="283" spans="1:84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</row>
    <row r="284" spans="1: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</row>
    <row r="285" spans="1:84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</row>
    <row r="286" spans="1:84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</row>
    <row r="287" spans="1:84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</row>
    <row r="288" spans="1:84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</row>
    <row r="289" spans="1:84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</row>
    <row r="290" spans="1:84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</row>
    <row r="291" spans="1:84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</row>
    <row r="292" spans="1:84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</row>
    <row r="293" spans="1:84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</row>
    <row r="294" spans="1:8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</row>
  </sheetData>
  <mergeCells count="231">
    <mergeCell ref="A10:AJ10"/>
    <mergeCell ref="AK10:AS10"/>
    <mergeCell ref="AT10:BB10"/>
    <mergeCell ref="BC10:BK10"/>
    <mergeCell ref="BL10:BT10"/>
    <mergeCell ref="BU10:CB10"/>
    <mergeCell ref="A3:CB3"/>
    <mergeCell ref="D5:BY5"/>
    <mergeCell ref="D6:BY6"/>
    <mergeCell ref="A9:AJ9"/>
    <mergeCell ref="AK9:BB9"/>
    <mergeCell ref="BC9:BK9"/>
    <mergeCell ref="BL9:BT9"/>
    <mergeCell ref="BU9:CB9"/>
    <mergeCell ref="A12:AJ12"/>
    <mergeCell ref="AK12:AS12"/>
    <mergeCell ref="AT12:BB12"/>
    <mergeCell ref="BC12:BK12"/>
    <mergeCell ref="BL12:BT12"/>
    <mergeCell ref="BU12:CB12"/>
    <mergeCell ref="A11:AJ11"/>
    <mergeCell ref="AK11:AS11"/>
    <mergeCell ref="AT11:BB11"/>
    <mergeCell ref="BC11:BK11"/>
    <mergeCell ref="BL11:BT11"/>
    <mergeCell ref="BU11:CB11"/>
    <mergeCell ref="A13:AJ13"/>
    <mergeCell ref="AK13:AS17"/>
    <mergeCell ref="AT13:BB17"/>
    <mergeCell ref="BC13:BK17"/>
    <mergeCell ref="BL13:BT17"/>
    <mergeCell ref="BU13:CB17"/>
    <mergeCell ref="A14:AJ14"/>
    <mergeCell ref="A15:AJ15"/>
    <mergeCell ref="A16:AJ16"/>
    <mergeCell ref="A17:AJ17"/>
    <mergeCell ref="A20:AJ20"/>
    <mergeCell ref="AK20:AS20"/>
    <mergeCell ref="AT20:BB20"/>
    <mergeCell ref="BC20:BK20"/>
    <mergeCell ref="BL20:BT20"/>
    <mergeCell ref="BU20:CB20"/>
    <mergeCell ref="A18:AJ18"/>
    <mergeCell ref="AK18:AS19"/>
    <mergeCell ref="AT18:BB19"/>
    <mergeCell ref="BC18:BK19"/>
    <mergeCell ref="BL18:BT19"/>
    <mergeCell ref="BU18:CB19"/>
    <mergeCell ref="A19:AJ19"/>
    <mergeCell ref="A21:AJ21"/>
    <mergeCell ref="AK21:AS25"/>
    <mergeCell ref="AT21:BB25"/>
    <mergeCell ref="BC21:BK25"/>
    <mergeCell ref="BL21:BT25"/>
    <mergeCell ref="BU21:CB25"/>
    <mergeCell ref="A22:AJ22"/>
    <mergeCell ref="A23:AJ23"/>
    <mergeCell ref="A24:AJ24"/>
    <mergeCell ref="A25:AJ25"/>
    <mergeCell ref="A26:AJ26"/>
    <mergeCell ref="AK26:AS31"/>
    <mergeCell ref="AT26:BB31"/>
    <mergeCell ref="BC26:BK31"/>
    <mergeCell ref="BL26:BT31"/>
    <mergeCell ref="BU26:CB31"/>
    <mergeCell ref="A27:AJ27"/>
    <mergeCell ref="A28:AJ28"/>
    <mergeCell ref="A29:AJ29"/>
    <mergeCell ref="A30:AJ30"/>
    <mergeCell ref="BU32:CB38"/>
    <mergeCell ref="A33:AJ33"/>
    <mergeCell ref="A34:AJ34"/>
    <mergeCell ref="A35:AJ35"/>
    <mergeCell ref="A36:AJ36"/>
    <mergeCell ref="A37:AJ37"/>
    <mergeCell ref="A38:AJ38"/>
    <mergeCell ref="A31:AJ31"/>
    <mergeCell ref="A32:AJ32"/>
    <mergeCell ref="AK32:AS38"/>
    <mergeCell ref="AT32:BB38"/>
    <mergeCell ref="BC32:BK38"/>
    <mergeCell ref="BL32:BT38"/>
    <mergeCell ref="A39:AJ39"/>
    <mergeCell ref="AK39:AS45"/>
    <mergeCell ref="AT39:BB45"/>
    <mergeCell ref="BC39:BK45"/>
    <mergeCell ref="BL39:BT45"/>
    <mergeCell ref="BU39:CB45"/>
    <mergeCell ref="A40:AJ40"/>
    <mergeCell ref="A41:AJ41"/>
    <mergeCell ref="A42:AJ42"/>
    <mergeCell ref="A43:AJ43"/>
    <mergeCell ref="BL46:BT50"/>
    <mergeCell ref="BU46:CB50"/>
    <mergeCell ref="A47:AJ47"/>
    <mergeCell ref="A48:AJ48"/>
    <mergeCell ref="A49:AJ49"/>
    <mergeCell ref="A50:AJ50"/>
    <mergeCell ref="A44:AJ44"/>
    <mergeCell ref="A45:AJ45"/>
    <mergeCell ref="A46:AJ46"/>
    <mergeCell ref="AK46:AS50"/>
    <mergeCell ref="AT46:BB50"/>
    <mergeCell ref="BC46:BK50"/>
    <mergeCell ref="A55:AJ55"/>
    <mergeCell ref="AK55:AS56"/>
    <mergeCell ref="AT55:BB56"/>
    <mergeCell ref="BC55:BK56"/>
    <mergeCell ref="BL55:BT56"/>
    <mergeCell ref="BU55:CB56"/>
    <mergeCell ref="A56:AJ56"/>
    <mergeCell ref="A51:AJ51"/>
    <mergeCell ref="AK51:AS54"/>
    <mergeCell ref="AT51:BB54"/>
    <mergeCell ref="BC51:BK54"/>
    <mergeCell ref="BL51:BT54"/>
    <mergeCell ref="BU51:CB54"/>
    <mergeCell ref="A52:AJ52"/>
    <mergeCell ref="A53:AJ53"/>
    <mergeCell ref="A54:AJ54"/>
    <mergeCell ref="A58:AJ58"/>
    <mergeCell ref="AK58:AS60"/>
    <mergeCell ref="AT58:BB60"/>
    <mergeCell ref="BC58:BK60"/>
    <mergeCell ref="BL58:BT60"/>
    <mergeCell ref="BU58:CB60"/>
    <mergeCell ref="A59:AJ59"/>
    <mergeCell ref="A60:AJ60"/>
    <mergeCell ref="A57:AJ57"/>
    <mergeCell ref="AK57:AS57"/>
    <mergeCell ref="AT57:BB57"/>
    <mergeCell ref="BC57:BK57"/>
    <mergeCell ref="BL57:BT57"/>
    <mergeCell ref="BU57:CB57"/>
    <mergeCell ref="A61:AJ61"/>
    <mergeCell ref="AK61:AS64"/>
    <mergeCell ref="AT61:BB64"/>
    <mergeCell ref="BC61:BK64"/>
    <mergeCell ref="BL61:BT64"/>
    <mergeCell ref="BU61:CB64"/>
    <mergeCell ref="A62:AJ62"/>
    <mergeCell ref="A63:AJ63"/>
    <mergeCell ref="A64:AJ64"/>
    <mergeCell ref="A67:AJ67"/>
    <mergeCell ref="AK67:AS68"/>
    <mergeCell ref="AT67:BB68"/>
    <mergeCell ref="BC67:BK68"/>
    <mergeCell ref="BL67:BT68"/>
    <mergeCell ref="BU67:CB68"/>
    <mergeCell ref="A68:AJ68"/>
    <mergeCell ref="A65:AJ65"/>
    <mergeCell ref="AK65:AS66"/>
    <mergeCell ref="AT65:BB66"/>
    <mergeCell ref="BC65:BK66"/>
    <mergeCell ref="BL65:BT66"/>
    <mergeCell ref="BU65:CB66"/>
    <mergeCell ref="A66:AJ66"/>
    <mergeCell ref="A71:AJ71"/>
    <mergeCell ref="AK71:AS72"/>
    <mergeCell ref="AT71:BB72"/>
    <mergeCell ref="BC71:BK72"/>
    <mergeCell ref="BL71:BT72"/>
    <mergeCell ref="BU71:CB72"/>
    <mergeCell ref="A72:AJ72"/>
    <mergeCell ref="A69:AJ69"/>
    <mergeCell ref="AK69:AS70"/>
    <mergeCell ref="AT69:BB70"/>
    <mergeCell ref="BC69:BK70"/>
    <mergeCell ref="BL69:BT70"/>
    <mergeCell ref="BU69:CB70"/>
    <mergeCell ref="A70:AJ70"/>
    <mergeCell ref="A73:AJ73"/>
    <mergeCell ref="AK73:AS76"/>
    <mergeCell ref="AT73:BB76"/>
    <mergeCell ref="BC73:BK76"/>
    <mergeCell ref="BL73:BT76"/>
    <mergeCell ref="BU73:CB76"/>
    <mergeCell ref="A74:AJ74"/>
    <mergeCell ref="A75:AJ75"/>
    <mergeCell ref="A76:AJ76"/>
    <mergeCell ref="BC77:BK81"/>
    <mergeCell ref="BL77:BT81"/>
    <mergeCell ref="BU77:CB81"/>
    <mergeCell ref="A78:AJ78"/>
    <mergeCell ref="A79:AJ79"/>
    <mergeCell ref="A80:AJ80"/>
    <mergeCell ref="A81:AJ81"/>
    <mergeCell ref="A84:AJ84"/>
    <mergeCell ref="A85:AJ85"/>
    <mergeCell ref="A83:AJ83"/>
    <mergeCell ref="AK83:AS86"/>
    <mergeCell ref="AT83:BB86"/>
    <mergeCell ref="BC83:BK86"/>
    <mergeCell ref="BL83:BT86"/>
    <mergeCell ref="BU83:CB86"/>
    <mergeCell ref="A82:AJ82"/>
    <mergeCell ref="AK82:AS82"/>
    <mergeCell ref="AT82:BB82"/>
    <mergeCell ref="BC82:BK82"/>
    <mergeCell ref="BL82:BT82"/>
    <mergeCell ref="BU82:CB82"/>
    <mergeCell ref="A77:AJ77"/>
    <mergeCell ref="AK77:AS81"/>
    <mergeCell ref="AT77:BB81"/>
    <mergeCell ref="A86:AJ86"/>
    <mergeCell ref="A95:AJ95"/>
    <mergeCell ref="AK95:AS96"/>
    <mergeCell ref="AT95:BB96"/>
    <mergeCell ref="A87:AJ87"/>
    <mergeCell ref="AK87:AS94"/>
    <mergeCell ref="AT87:BB94"/>
    <mergeCell ref="A93:AJ93"/>
    <mergeCell ref="A94:AJ94"/>
    <mergeCell ref="BC87:BK94"/>
    <mergeCell ref="BL87:BT94"/>
    <mergeCell ref="BU87:CB94"/>
    <mergeCell ref="A88:AJ88"/>
    <mergeCell ref="A89:AJ89"/>
    <mergeCell ref="A90:AJ90"/>
    <mergeCell ref="A91:AJ91"/>
    <mergeCell ref="A92:AJ92"/>
    <mergeCell ref="A101:AC101"/>
    <mergeCell ref="AD101:BI101"/>
    <mergeCell ref="BJ101:CB101"/>
    <mergeCell ref="BC95:BK96"/>
    <mergeCell ref="BL95:BT96"/>
    <mergeCell ref="BU95:CB96"/>
    <mergeCell ref="A96:AJ96"/>
    <mergeCell ref="A100:AC100"/>
    <mergeCell ref="AD100:BI100"/>
    <mergeCell ref="BJ100:CB100"/>
  </mergeCells>
  <pageMargins left="0.7" right="0.7" top="0.75" bottom="0.75" header="0.3" footer="0.3"/>
  <pageSetup paperSize="9" scale="95" orientation="portrait" r:id="rId1"/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CB32"/>
  <sheetViews>
    <sheetView zoomScaleNormal="100" workbookViewId="0">
      <selection activeCell="DC27" sqref="DC27"/>
    </sheetView>
  </sheetViews>
  <sheetFormatPr defaultColWidth="1.140625" defaultRowHeight="12.75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>
      <c r="A3" s="192" t="s">
        <v>300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s="12" customFormat="1" ht="15.75" customHeight="1">
      <c r="A4" s="109" t="s">
        <v>288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s="12" customFormat="1" ht="15.75">
      <c r="A5" s="16"/>
      <c r="AE5" s="17" t="s">
        <v>289</v>
      </c>
      <c r="AF5" s="223" t="s">
        <v>851</v>
      </c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</row>
    <row r="7" spans="1:80" ht="15" customHeight="1">
      <c r="D7" s="110" t="s">
        <v>11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</row>
    <row r="8" spans="1:80" s="13" customFormat="1" ht="10.5">
      <c r="D8" s="111" t="s">
        <v>290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</row>
    <row r="11" spans="1:80" ht="12.75" customHeight="1">
      <c r="A11" s="153" t="s">
        <v>23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5"/>
      <c r="BN11" s="153" t="s">
        <v>291</v>
      </c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5"/>
    </row>
    <row r="12" spans="1:80">
      <c r="A12" s="220" t="s">
        <v>82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2"/>
      <c r="BN12" s="153">
        <v>2</v>
      </c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5"/>
    </row>
    <row r="13" spans="1:80" ht="16.5" customHeight="1">
      <c r="A13" s="211" t="s">
        <v>292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3"/>
      <c r="BN13" s="102">
        <v>7</v>
      </c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4"/>
    </row>
    <row r="14" spans="1:80" ht="16.5" customHeight="1">
      <c r="A14" s="217" t="s">
        <v>293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9"/>
      <c r="BN14" s="214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6"/>
    </row>
    <row r="15" spans="1:80" ht="16.5" customHeight="1">
      <c r="A15" s="217" t="s">
        <v>294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9"/>
      <c r="BN15" s="214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6"/>
    </row>
    <row r="16" spans="1:80" ht="16.5" customHeight="1">
      <c r="A16" s="208" t="s">
        <v>295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10"/>
      <c r="BN16" s="105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7"/>
    </row>
    <row r="17" spans="1:80" ht="16.5" customHeight="1">
      <c r="A17" s="211" t="s">
        <v>292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3"/>
      <c r="BN17" s="102">
        <v>0</v>
      </c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</row>
    <row r="18" spans="1:80" ht="16.5" customHeight="1">
      <c r="A18" s="217" t="s">
        <v>293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9"/>
      <c r="BN18" s="214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6"/>
    </row>
    <row r="19" spans="1:80" ht="16.5" customHeight="1">
      <c r="A19" s="217" t="s">
        <v>294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9"/>
      <c r="BN19" s="214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6"/>
    </row>
    <row r="20" spans="1:80" ht="16.5" customHeight="1">
      <c r="A20" s="217" t="s">
        <v>296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9"/>
      <c r="BN20" s="214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6"/>
    </row>
    <row r="21" spans="1:80" ht="16.5" customHeight="1">
      <c r="A21" s="208" t="s">
        <v>297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10"/>
      <c r="BN21" s="105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7"/>
    </row>
    <row r="22" spans="1:80" ht="16.5" customHeight="1">
      <c r="A22" s="121" t="s">
        <v>298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3"/>
      <c r="BN22" s="102">
        <v>1</v>
      </c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</row>
    <row r="23" spans="1:80" ht="16.5" customHeight="1">
      <c r="A23" s="208" t="s">
        <v>299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10"/>
      <c r="BN23" s="105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7"/>
    </row>
    <row r="27" spans="1:80" ht="15" customHeight="1">
      <c r="A27" s="99" t="s">
        <v>500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 t="s">
        <v>505</v>
      </c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</row>
    <row r="28" spans="1:80" s="14" customFormat="1" ht="10.5">
      <c r="A28" s="100" t="s">
        <v>502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 t="s">
        <v>503</v>
      </c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 t="s">
        <v>504</v>
      </c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</row>
    <row r="29" spans="1:80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</row>
    <row r="30" spans="1:80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</row>
    <row r="31" spans="1:80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</row>
    <row r="32" spans="1:80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</row>
  </sheetData>
  <mergeCells count="29">
    <mergeCell ref="A11:BM11"/>
    <mergeCell ref="BN11:CB11"/>
    <mergeCell ref="A3:CB3"/>
    <mergeCell ref="A4:CB4"/>
    <mergeCell ref="AF5:BD5"/>
    <mergeCell ref="D7:BY7"/>
    <mergeCell ref="D8:BY8"/>
    <mergeCell ref="A12:BM12"/>
    <mergeCell ref="BN12:CB12"/>
    <mergeCell ref="A13:BM13"/>
    <mergeCell ref="BN13:CB16"/>
    <mergeCell ref="A14:BM14"/>
    <mergeCell ref="A15:BM15"/>
    <mergeCell ref="A16:BM16"/>
    <mergeCell ref="A17:BM17"/>
    <mergeCell ref="BN17:CB21"/>
    <mergeCell ref="A18:BM18"/>
    <mergeCell ref="A19:BM19"/>
    <mergeCell ref="A20:BM20"/>
    <mergeCell ref="A21:BM21"/>
    <mergeCell ref="A28:AC28"/>
    <mergeCell ref="AD28:BI28"/>
    <mergeCell ref="BJ28:CB28"/>
    <mergeCell ref="A22:BM22"/>
    <mergeCell ref="BN22:CB23"/>
    <mergeCell ref="A23:BM23"/>
    <mergeCell ref="A27:AC27"/>
    <mergeCell ref="AD27:BI27"/>
    <mergeCell ref="BJ27:CB27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B28"/>
  <sheetViews>
    <sheetView zoomScaleNormal="100" workbookViewId="0">
      <selection activeCell="BN16" sqref="BN16:CB19"/>
    </sheetView>
  </sheetViews>
  <sheetFormatPr defaultColWidth="1.140625" defaultRowHeight="12.75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>
      <c r="A3" s="192" t="s">
        <v>309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s="12" customFormat="1" ht="15.75">
      <c r="A4" s="192" t="s">
        <v>301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s="12" customFormat="1" ht="15.75">
      <c r="A5" s="16"/>
      <c r="AE5" s="17" t="s">
        <v>289</v>
      </c>
      <c r="AF5" s="223" t="s">
        <v>851</v>
      </c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</row>
    <row r="7" spans="1:80" ht="15" customHeight="1">
      <c r="D7" s="110" t="s">
        <v>11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</row>
    <row r="8" spans="1:80" s="13" customFormat="1" ht="10.5">
      <c r="D8" s="111" t="s">
        <v>290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</row>
    <row r="11" spans="1:80" ht="12.75" customHeight="1">
      <c r="A11" s="153" t="s">
        <v>23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5"/>
      <c r="BN11" s="153" t="s">
        <v>291</v>
      </c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5"/>
    </row>
    <row r="12" spans="1:80">
      <c r="A12" s="220" t="s">
        <v>82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2"/>
      <c r="BN12" s="153">
        <v>2</v>
      </c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5"/>
    </row>
    <row r="13" spans="1:80" ht="18" customHeight="1">
      <c r="A13" s="211" t="s">
        <v>302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3"/>
      <c r="BN13" s="102">
        <v>7</v>
      </c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4"/>
    </row>
    <row r="14" spans="1:80" ht="18" customHeight="1">
      <c r="A14" s="217" t="s">
        <v>303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9"/>
      <c r="BN14" s="214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6"/>
    </row>
    <row r="15" spans="1:80" ht="18" customHeight="1">
      <c r="A15" s="208" t="s">
        <v>304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10"/>
      <c r="BN15" s="105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7"/>
    </row>
    <row r="16" spans="1:80" ht="18" customHeight="1">
      <c r="A16" s="211" t="s">
        <v>302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3"/>
      <c r="BN16" s="102">
        <v>0</v>
      </c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4"/>
    </row>
    <row r="17" spans="1:80" ht="18" customHeight="1">
      <c r="A17" s="217" t="s">
        <v>303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9"/>
      <c r="BN17" s="214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6"/>
    </row>
    <row r="18" spans="1:80" ht="18" customHeight="1">
      <c r="A18" s="217" t="s">
        <v>305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9"/>
      <c r="BN18" s="214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6"/>
    </row>
    <row r="19" spans="1:80" ht="18" customHeight="1">
      <c r="A19" s="208" t="s">
        <v>306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10"/>
      <c r="BN19" s="105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7"/>
    </row>
    <row r="20" spans="1:80" ht="18" customHeight="1">
      <c r="A20" s="121" t="s">
        <v>307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3"/>
      <c r="BN20" s="102">
        <v>1</v>
      </c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</row>
    <row r="21" spans="1:80" ht="18" customHeight="1">
      <c r="A21" s="208" t="s">
        <v>308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10"/>
      <c r="BN21" s="105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7"/>
    </row>
    <row r="25" spans="1:80" ht="15" customHeight="1">
      <c r="A25" s="99" t="s">
        <v>500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 t="s">
        <v>505</v>
      </c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</row>
    <row r="26" spans="1:80" s="14" customFormat="1" ht="10.5">
      <c r="A26" s="100" t="s">
        <v>502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 t="s">
        <v>503</v>
      </c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 t="s">
        <v>504</v>
      </c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</row>
    <row r="27" spans="1:80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</row>
    <row r="28" spans="1:80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</sheetData>
  <mergeCells count="27">
    <mergeCell ref="A11:BM11"/>
    <mergeCell ref="BN11:CB11"/>
    <mergeCell ref="A3:CB3"/>
    <mergeCell ref="A4:CB4"/>
    <mergeCell ref="AF5:BD5"/>
    <mergeCell ref="D7:BY7"/>
    <mergeCell ref="D8:BY8"/>
    <mergeCell ref="A20:BM20"/>
    <mergeCell ref="BN20:CB21"/>
    <mergeCell ref="A21:BM21"/>
    <mergeCell ref="A12:BM12"/>
    <mergeCell ref="BN12:CB12"/>
    <mergeCell ref="A13:BM13"/>
    <mergeCell ref="BN13:CB15"/>
    <mergeCell ref="A14:BM14"/>
    <mergeCell ref="A15:BM15"/>
    <mergeCell ref="A16:BM16"/>
    <mergeCell ref="BN16:CB19"/>
    <mergeCell ref="A17:BM17"/>
    <mergeCell ref="A18:BM18"/>
    <mergeCell ref="A19:BM19"/>
    <mergeCell ref="A25:AC25"/>
    <mergeCell ref="AD25:BI25"/>
    <mergeCell ref="BJ25:CB25"/>
    <mergeCell ref="A26:AC26"/>
    <mergeCell ref="AD26:BI26"/>
    <mergeCell ref="BJ26:CB26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Y31"/>
  <sheetViews>
    <sheetView topLeftCell="A4" zoomScaleNormal="100" workbookViewId="0">
      <selection activeCell="AF6" sqref="AF6:BD6"/>
    </sheetView>
  </sheetViews>
  <sheetFormatPr defaultColWidth="1.140625" defaultRowHeight="12.75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>
      <c r="A3" s="192" t="s">
        <v>320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s="12" customFormat="1" ht="15.75">
      <c r="A4" s="192" t="s">
        <v>310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s="12" customFormat="1" ht="15.75">
      <c r="A5" s="192" t="s">
        <v>311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s="12" customFormat="1" ht="15.75">
      <c r="A6" s="16"/>
      <c r="AE6" s="17" t="s">
        <v>289</v>
      </c>
      <c r="AF6" s="223" t="s">
        <v>851</v>
      </c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</row>
    <row r="8" spans="1:80" ht="15" customHeight="1">
      <c r="D8" s="110" t="s">
        <v>11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</row>
    <row r="9" spans="1:80" s="13" customFormat="1" ht="10.5">
      <c r="D9" s="111" t="s">
        <v>290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</row>
    <row r="12" spans="1:80" ht="12.75" customHeight="1">
      <c r="A12" s="153" t="s">
        <v>23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5"/>
      <c r="BN12" s="153" t="s">
        <v>29</v>
      </c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5"/>
    </row>
    <row r="13" spans="1:80">
      <c r="A13" s="220" t="s">
        <v>82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2"/>
      <c r="BN13" s="153">
        <v>2</v>
      </c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5"/>
    </row>
    <row r="14" spans="1:80" ht="19.5" customHeight="1">
      <c r="A14" s="211" t="s">
        <v>312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3"/>
      <c r="BN14" s="102">
        <v>0</v>
      </c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4"/>
    </row>
    <row r="15" spans="1:80" ht="19.5" customHeight="1">
      <c r="A15" s="217" t="s">
        <v>313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9"/>
      <c r="BN15" s="214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6"/>
    </row>
    <row r="16" spans="1:80" ht="19.5" customHeight="1">
      <c r="A16" s="217" t="s">
        <v>314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9"/>
      <c r="BN16" s="214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6"/>
    </row>
    <row r="17" spans="1:103" ht="19.5" customHeight="1">
      <c r="A17" s="208" t="s">
        <v>315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10"/>
      <c r="BN17" s="105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</row>
    <row r="18" spans="1:103" ht="19.5" customHeight="1">
      <c r="A18" s="211" t="s">
        <v>316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3"/>
      <c r="BN18" s="224">
        <v>1</v>
      </c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6"/>
    </row>
    <row r="19" spans="1:103" ht="19.5" customHeight="1">
      <c r="A19" s="217" t="s">
        <v>317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9"/>
      <c r="BN19" s="227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9"/>
    </row>
    <row r="20" spans="1:103" ht="19.5" customHeight="1">
      <c r="A20" s="208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10"/>
      <c r="BN20" s="230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2"/>
    </row>
    <row r="21" spans="1:103" ht="19.5" customHeight="1">
      <c r="A21" s="121" t="s">
        <v>318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3"/>
      <c r="BN21" s="102">
        <v>1</v>
      </c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</row>
    <row r="22" spans="1:103" ht="19.5" customHeight="1">
      <c r="A22" s="208" t="s">
        <v>319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10"/>
      <c r="BN22" s="105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</row>
    <row r="26" spans="1:103" ht="15" customHeight="1">
      <c r="A26" s="99" t="s">
        <v>500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 t="s">
        <v>505</v>
      </c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</row>
    <row r="27" spans="1:103" s="14" customFormat="1" ht="10.5">
      <c r="A27" s="100" t="s">
        <v>502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 t="s">
        <v>503</v>
      </c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 t="s">
        <v>504</v>
      </c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</row>
    <row r="28" spans="1:10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</row>
    <row r="29" spans="1:10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</row>
    <row r="30" spans="1:10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</row>
    <row r="31" spans="1:10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</row>
  </sheetData>
  <mergeCells count="28">
    <mergeCell ref="D9:BY9"/>
    <mergeCell ref="A3:CB3"/>
    <mergeCell ref="A4:CB4"/>
    <mergeCell ref="A5:CB5"/>
    <mergeCell ref="AF6:BD6"/>
    <mergeCell ref="D8:BY8"/>
    <mergeCell ref="A12:BM12"/>
    <mergeCell ref="BN12:CB12"/>
    <mergeCell ref="A13:BM13"/>
    <mergeCell ref="BN13:CB13"/>
    <mergeCell ref="A14:BM14"/>
    <mergeCell ref="BN14:CB17"/>
    <mergeCell ref="A15:BM15"/>
    <mergeCell ref="A16:BM16"/>
    <mergeCell ref="A17:BM17"/>
    <mergeCell ref="A18:BM18"/>
    <mergeCell ref="BN18:CB20"/>
    <mergeCell ref="A19:BM19"/>
    <mergeCell ref="A20:BM20"/>
    <mergeCell ref="A21:BM21"/>
    <mergeCell ref="BN21:CB22"/>
    <mergeCell ref="A22:BM22"/>
    <mergeCell ref="A26:AC26"/>
    <mergeCell ref="AD26:BI26"/>
    <mergeCell ref="BJ26:CB26"/>
    <mergeCell ref="A27:AC27"/>
    <mergeCell ref="AD27:BI27"/>
    <mergeCell ref="BJ27:CB27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Форма 1.1.</vt:lpstr>
      <vt:lpstr>Форма 1.2.</vt:lpstr>
      <vt:lpstr>Форма 1.9.</vt:lpstr>
      <vt:lpstr>Форма 2.1.</vt:lpstr>
      <vt:lpstr>Форма 2.2.</vt:lpstr>
      <vt:lpstr>Форма 2.3.</vt:lpstr>
      <vt:lpstr>Форма 3.1.</vt:lpstr>
      <vt:lpstr>Форма 3.2.</vt:lpstr>
      <vt:lpstr>Форма 3.3.</vt:lpstr>
      <vt:lpstr>Форма 4.1.</vt:lpstr>
      <vt:lpstr>Форма 4.2.</vt:lpstr>
      <vt:lpstr>Форма 8.1</vt:lpstr>
      <vt:lpstr>Форма 8.1.1.</vt:lpstr>
      <vt:lpstr>Форма 8.3.</vt:lpstr>
      <vt:lpstr>'Форма 8.1'!Область_печати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2020-03-19T05:21:34Z</cp:lastPrinted>
  <dcterms:created xsi:type="dcterms:W3CDTF">2018-03-24T10:07:19Z</dcterms:created>
  <dcterms:modified xsi:type="dcterms:W3CDTF">2020-05-13T08:21:27Z</dcterms:modified>
</cp:coreProperties>
</file>